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ustomProperty5.bin" ContentType="application/vnd.openxmlformats-officedocument.spreadsheetml.customProperty"/>
  <Override PartName="/xl/drawings/drawing5.xml" ContentType="application/vnd.openxmlformats-officedocument.drawing+xml"/>
  <Override PartName="/xl/customProperty6.bin" ContentType="application/vnd.openxmlformats-officedocument.spreadsheetml.customProperty"/>
  <Override PartName="/xl/drawings/drawing6.xml" ContentType="application/vnd.openxmlformats-officedocument.drawing+xml"/>
  <Override PartName="/xl/customProperty7.bin" ContentType="application/vnd.openxmlformats-officedocument.spreadsheetml.customProperty"/>
  <Override PartName="/xl/drawings/drawing7.xml" ContentType="application/vnd.openxmlformats-officedocument.drawing+xml"/>
  <Override PartName="/xl/customProperty8.bin" ContentType="application/vnd.openxmlformats-officedocument.spreadsheetml.customProperty"/>
  <Override PartName="/xl/drawings/drawing8.xml" ContentType="application/vnd.openxmlformats-officedocument.drawing+xml"/>
  <Override PartName="/xl/customProperty9.bin" ContentType="application/vnd.openxmlformats-officedocument.spreadsheetml.customProperty"/>
  <Override PartName="/xl/drawings/drawing9.xml" ContentType="application/vnd.openxmlformats-officedocument.drawing+xml"/>
  <Override PartName="/xl/customProperty10.bin" ContentType="application/vnd.openxmlformats-officedocument.spreadsheetml.customProperty"/>
  <Override PartName="/xl/drawings/drawing10.xml" ContentType="application/vnd.openxmlformats-officedocument.drawing+xml"/>
  <Override PartName="/xl/customProperty1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itte.martensson\Desktop\Region 2\"/>
    </mc:Choice>
  </mc:AlternateContent>
  <bookViews>
    <workbookView xWindow="0" yWindow="0" windowWidth="25200" windowHeight="11985" tabRatio="839" firstSheet="2" activeTab="3"/>
  </bookViews>
  <sheets>
    <sheet name="Start" sheetId="2" state="hidden" r:id="rId1"/>
    <sheet name="Instruktioner" sheetId="3" state="hidden" r:id="rId2"/>
    <sheet name="Förklaring enl CoP 2017" sheetId="21" r:id="rId3"/>
    <sheet name="GP" sheetId="1" r:id="rId4"/>
    <sheet name="Resultatlista" sheetId="6" r:id="rId5"/>
    <sheet name="Publikprotokoll" sheetId="11" r:id="rId6"/>
    <sheet name="Lagresultat" sheetId="13" r:id="rId7"/>
    <sheet name="Projektorproj." sheetId="8" r:id="rId8"/>
    <sheet name="Villkor" sheetId="4" r:id="rId9"/>
    <sheet name="Hemliga Arne" sheetId="5" state="hidden" r:id="rId10"/>
    <sheet name="xxx" sheetId="14" state="hidden" r:id="rId11"/>
  </sheets>
  <externalReferences>
    <externalReference r:id="rId12"/>
  </externalReferences>
  <definedNames>
    <definedName name="_2_a" localSheetId="9">Villkor!$D$14</definedName>
    <definedName name="_xlnm._FilterDatabase" localSheetId="8" hidden="1">Villkor!$C$23:$D$27</definedName>
    <definedName name="_xlnm.Print_Area" localSheetId="3">GP!$B$2:$BF$69</definedName>
    <definedName name="_xlnm.Print_Area" localSheetId="1">Instruktioner!$B$1:$L$114</definedName>
    <definedName name="_xlnm.Print_Area" localSheetId="6">Lagresultat!$B$1:$G$49</definedName>
    <definedName name="_xlnm.Print_Area" localSheetId="7">Projektorproj.!$B$2:$Q$39</definedName>
    <definedName name="_xlnm.Print_Area" localSheetId="5">Publikprotokoll!$B$2:$R$58</definedName>
    <definedName name="_xlnm.Print_Area" localSheetId="4">Resultatlista!$B$2:$Y$61</definedName>
    <definedName name="_xlnm.Print_Area" localSheetId="0">Start!$B$1:$N$26</definedName>
    <definedName name="_xlnm.Print_Area" localSheetId="8">Villkor!$B$1:$N$33</definedName>
    <definedName name="_xlnm.Print_Area" localSheetId="10">xxx!$A$1:$E$45</definedName>
    <definedName name="_xlnm.Print_Titles" localSheetId="3">GP!$B:$F</definedName>
    <definedName name="_xlnm.Print_Titles" localSheetId="7">Projektorproj.!$B:$E,Projektorproj.!$2:$7</definedName>
    <definedName name="_xlnm.Print_Titles" localSheetId="5">Publikprotokoll!$B:$D,Publikprotokoll!$2:$8</definedName>
    <definedName name="_xlnm.Print_Titles" localSheetId="4">Resultatlista!$B:$E,Resultatlista!$2:$9</definedName>
    <definedName name="_xlnm.Print_Titles" localSheetId="10">xxx!$1:$2</definedName>
    <definedName name="Seniorer">Villkor!$D$13</definedName>
  </definedNames>
  <calcPr calcId="152511"/>
</workbook>
</file>

<file path=xl/calcChain.xml><?xml version="1.0" encoding="utf-8"?>
<calcChain xmlns="http://schemas.openxmlformats.org/spreadsheetml/2006/main">
  <c r="BC13" i="1" l="1"/>
  <c r="BC14" i="1"/>
  <c r="BC15" i="1"/>
  <c r="BC16" i="1"/>
  <c r="BC17" i="1"/>
  <c r="BC18" i="1"/>
  <c r="BC19" i="1"/>
  <c r="BC20" i="1"/>
  <c r="BC21" i="1"/>
  <c r="BC22" i="1"/>
  <c r="BC23" i="1"/>
  <c r="BC24" i="1"/>
  <c r="BC25" i="1"/>
  <c r="BC26" i="1"/>
  <c r="BC27" i="1"/>
  <c r="BC28" i="1"/>
  <c r="BC29" i="1"/>
  <c r="BC30" i="1"/>
  <c r="BC31" i="1"/>
  <c r="BC32" i="1"/>
  <c r="BC33" i="1"/>
  <c r="BC34" i="1"/>
  <c r="BC35" i="1"/>
  <c r="BC36" i="1"/>
  <c r="BC37" i="1"/>
  <c r="BC38" i="1"/>
  <c r="BC39" i="1"/>
  <c r="BC40" i="1"/>
  <c r="BC41" i="1"/>
  <c r="BC42" i="1"/>
  <c r="BC43" i="1"/>
  <c r="BC44" i="1"/>
  <c r="BC45" i="1"/>
  <c r="BC46" i="1"/>
  <c r="BC47" i="1"/>
  <c r="BC48" i="1"/>
  <c r="BC49" i="1"/>
  <c r="BC50" i="1"/>
  <c r="BC51" i="1"/>
  <c r="BC52" i="1"/>
  <c r="BC53" i="1"/>
  <c r="BC54" i="1"/>
  <c r="BC55" i="1"/>
  <c r="BC56" i="1"/>
  <c r="BC57" i="1"/>
  <c r="BC58" i="1"/>
  <c r="BC59" i="1"/>
  <c r="BC60" i="1"/>
  <c r="BC12" i="1"/>
  <c r="BC11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12" i="1"/>
  <c r="AP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D10" i="6" l="1"/>
  <c r="Y19" i="1" l="1"/>
  <c r="Y20" i="1"/>
  <c r="Y21" i="1"/>
  <c r="X19" i="1"/>
  <c r="X20" i="1"/>
  <c r="X21" i="1"/>
  <c r="L17" i="1"/>
  <c r="L18" i="1"/>
  <c r="L19" i="1"/>
  <c r="L20" i="1"/>
  <c r="K17" i="1"/>
  <c r="K18" i="1"/>
  <c r="K19" i="1"/>
  <c r="K20" i="1"/>
  <c r="L16" i="1" l="1"/>
  <c r="Y15" i="1"/>
  <c r="Y16" i="1"/>
  <c r="Y17" i="1"/>
  <c r="X15" i="1"/>
  <c r="X16" i="1"/>
  <c r="X17" i="1"/>
  <c r="Y11" i="1"/>
  <c r="X11" i="1"/>
  <c r="L11" i="1"/>
  <c r="K11" i="1"/>
  <c r="K16" i="1"/>
  <c r="V11" i="1" l="1"/>
  <c r="AE27" i="1" l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BA11" i="1" l="1"/>
  <c r="AZ11" i="1"/>
  <c r="AN11" i="1"/>
  <c r="AM11" i="1"/>
  <c r="AA11" i="1"/>
  <c r="Z11" i="1"/>
  <c r="N11" i="1"/>
  <c r="M11" i="1"/>
  <c r="N13" i="1"/>
  <c r="M13" i="1"/>
  <c r="L13" i="1"/>
  <c r="K13" i="1"/>
  <c r="N12" i="1"/>
  <c r="M12" i="1"/>
  <c r="L12" i="1"/>
  <c r="K12" i="1"/>
  <c r="BE27" i="1" l="1"/>
  <c r="BE28" i="1"/>
  <c r="BE29" i="1"/>
  <c r="BE30" i="1"/>
  <c r="BE31" i="1"/>
  <c r="BE32" i="1"/>
  <c r="BE33" i="1"/>
  <c r="BE34" i="1"/>
  <c r="BE35" i="1"/>
  <c r="BE36" i="1"/>
  <c r="BE37" i="1"/>
  <c r="BE38" i="1"/>
  <c r="BE39" i="1"/>
  <c r="BE40" i="1"/>
  <c r="BE41" i="1"/>
  <c r="BE42" i="1"/>
  <c r="BE43" i="1"/>
  <c r="BE44" i="1"/>
  <c r="BE45" i="1"/>
  <c r="BE46" i="1"/>
  <c r="BE47" i="1"/>
  <c r="BE48" i="1"/>
  <c r="BE49" i="1"/>
  <c r="BE50" i="1"/>
  <c r="BE51" i="1"/>
  <c r="BE52" i="1"/>
  <c r="BE53" i="1"/>
  <c r="BE54" i="1"/>
  <c r="BE55" i="1"/>
  <c r="BE56" i="1"/>
  <c r="BE57" i="1"/>
  <c r="BE58" i="1"/>
  <c r="BE59" i="1"/>
  <c r="BE60" i="1"/>
  <c r="V26" i="6"/>
  <c r="V27" i="6"/>
  <c r="V28" i="6"/>
  <c r="V29" i="6"/>
  <c r="V30" i="6"/>
  <c r="V31" i="6"/>
  <c r="V32" i="6"/>
  <c r="V33" i="6"/>
  <c r="V34" i="6"/>
  <c r="V35" i="6"/>
  <c r="V36" i="6"/>
  <c r="V37" i="6"/>
  <c r="V38" i="6"/>
  <c r="V39" i="6"/>
  <c r="V40" i="6"/>
  <c r="V41" i="6"/>
  <c r="V42" i="6"/>
  <c r="V43" i="6"/>
  <c r="V44" i="6"/>
  <c r="V45" i="6"/>
  <c r="V46" i="6"/>
  <c r="V47" i="6"/>
  <c r="V48" i="6"/>
  <c r="V49" i="6"/>
  <c r="V50" i="6"/>
  <c r="V51" i="6"/>
  <c r="V52" i="6"/>
  <c r="V53" i="6"/>
  <c r="V54" i="6"/>
  <c r="V55" i="6"/>
  <c r="V56" i="6"/>
  <c r="V57" i="6"/>
  <c r="V58" i="6"/>
  <c r="V59" i="6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49" i="1"/>
  <c r="AV50" i="1"/>
  <c r="AV51" i="1"/>
  <c r="AV52" i="1"/>
  <c r="AV53" i="1"/>
  <c r="AV54" i="1"/>
  <c r="AV55" i="1"/>
  <c r="AV56" i="1"/>
  <c r="AV57" i="1"/>
  <c r="AV58" i="1"/>
  <c r="AV59" i="1"/>
  <c r="AV60" i="1"/>
  <c r="AV11" i="1"/>
  <c r="AR27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43" i="1"/>
  <c r="AR44" i="1"/>
  <c r="AR45" i="1"/>
  <c r="AR46" i="1"/>
  <c r="AR47" i="1"/>
  <c r="AR48" i="1"/>
  <c r="AR49" i="1"/>
  <c r="AR50" i="1"/>
  <c r="AR51" i="1"/>
  <c r="AR52" i="1"/>
  <c r="AR53" i="1"/>
  <c r="AR54" i="1"/>
  <c r="AR55" i="1"/>
  <c r="AR56" i="1"/>
  <c r="AR57" i="1"/>
  <c r="AR58" i="1"/>
  <c r="AR59" i="1"/>
  <c r="AR60" i="1"/>
  <c r="Q26" i="6"/>
  <c r="Q27" i="6"/>
  <c r="Q28" i="6"/>
  <c r="Q29" i="6"/>
  <c r="Q30" i="6"/>
  <c r="Q31" i="6"/>
  <c r="Q32" i="6"/>
  <c r="Q33" i="6"/>
  <c r="Q34" i="6"/>
  <c r="Q35" i="6"/>
  <c r="Q36" i="6"/>
  <c r="Q37" i="6"/>
  <c r="Q38" i="6"/>
  <c r="Q39" i="6"/>
  <c r="Q40" i="6"/>
  <c r="Q41" i="6"/>
  <c r="Q42" i="6"/>
  <c r="Q43" i="6"/>
  <c r="Q44" i="6"/>
  <c r="Q45" i="6"/>
  <c r="Q46" i="6"/>
  <c r="Q47" i="6"/>
  <c r="Q48" i="6"/>
  <c r="Q49" i="6"/>
  <c r="Q50" i="6"/>
  <c r="Q51" i="6"/>
  <c r="Q52" i="6"/>
  <c r="Q53" i="6"/>
  <c r="Q54" i="6"/>
  <c r="Q55" i="6"/>
  <c r="Q56" i="6"/>
  <c r="Q57" i="6"/>
  <c r="Q58" i="6"/>
  <c r="Q59" i="6"/>
  <c r="AI60" i="1"/>
  <c r="AI59" i="1"/>
  <c r="AI58" i="1"/>
  <c r="AI57" i="1"/>
  <c r="AI56" i="1"/>
  <c r="AI55" i="1"/>
  <c r="AI54" i="1"/>
  <c r="AI53" i="1"/>
  <c r="AI52" i="1"/>
  <c r="AI51" i="1"/>
  <c r="AI50" i="1"/>
  <c r="AI49" i="1"/>
  <c r="AI48" i="1"/>
  <c r="AI47" i="1"/>
  <c r="AI46" i="1"/>
  <c r="AI45" i="1"/>
  <c r="AI44" i="1"/>
  <c r="AI43" i="1"/>
  <c r="AI42" i="1"/>
  <c r="AI41" i="1"/>
  <c r="AI40" i="1"/>
  <c r="AI39" i="1"/>
  <c r="AI38" i="1"/>
  <c r="AI37" i="1"/>
  <c r="AI36" i="1"/>
  <c r="AI35" i="1"/>
  <c r="AI34" i="1"/>
  <c r="AI33" i="1"/>
  <c r="AI32" i="1"/>
  <c r="AI31" i="1"/>
  <c r="AI30" i="1"/>
  <c r="AI29" i="1"/>
  <c r="AI28" i="1"/>
  <c r="AI27" i="1"/>
  <c r="AI26" i="1"/>
  <c r="AI25" i="1"/>
  <c r="AI24" i="1"/>
  <c r="AI23" i="1"/>
  <c r="L26" i="6"/>
  <c r="L27" i="6"/>
  <c r="L28" i="6"/>
  <c r="L29" i="6"/>
  <c r="L30" i="6"/>
  <c r="L31" i="6"/>
  <c r="L32" i="6"/>
  <c r="L33" i="6"/>
  <c r="L34" i="6"/>
  <c r="L35" i="6"/>
  <c r="L36" i="6"/>
  <c r="L37" i="6"/>
  <c r="L38" i="6"/>
  <c r="L39" i="6"/>
  <c r="L40" i="6"/>
  <c r="L41" i="6"/>
  <c r="L42" i="6"/>
  <c r="L43" i="6"/>
  <c r="L44" i="6"/>
  <c r="L45" i="6"/>
  <c r="L46" i="6"/>
  <c r="L47" i="6"/>
  <c r="L48" i="6"/>
  <c r="L49" i="6"/>
  <c r="L50" i="6"/>
  <c r="L51" i="6"/>
  <c r="L52" i="6"/>
  <c r="L53" i="6"/>
  <c r="L54" i="6"/>
  <c r="L55" i="6"/>
  <c r="L56" i="6"/>
  <c r="L57" i="6"/>
  <c r="L58" i="6"/>
  <c r="L59" i="6"/>
  <c r="V12" i="1"/>
  <c r="V13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12" i="1"/>
  <c r="I13" i="1"/>
  <c r="I11" i="1"/>
  <c r="AV12" i="1" l="1"/>
  <c r="O12" i="1"/>
  <c r="P12" i="1" l="1"/>
  <c r="G11" i="6" s="1"/>
  <c r="R12" i="1"/>
  <c r="N71" i="1"/>
  <c r="H10" i="6"/>
  <c r="O17" i="1"/>
  <c r="M17" i="1"/>
  <c r="N17" i="1"/>
  <c r="P17" i="1" l="1"/>
  <c r="G16" i="6" s="1"/>
  <c r="R17" i="1"/>
  <c r="B49" i="13"/>
  <c r="E49" i="13"/>
  <c r="G49" i="13"/>
  <c r="B50" i="13"/>
  <c r="E50" i="13"/>
  <c r="G50" i="13"/>
  <c r="B51" i="13"/>
  <c r="E51" i="13"/>
  <c r="G51" i="13"/>
  <c r="B52" i="13"/>
  <c r="E52" i="13"/>
  <c r="G52" i="13"/>
  <c r="B53" i="13"/>
  <c r="E53" i="13"/>
  <c r="G53" i="13"/>
  <c r="B54" i="13"/>
  <c r="E54" i="13"/>
  <c r="G54" i="13"/>
  <c r="B55" i="13"/>
  <c r="E55" i="13"/>
  <c r="G55" i="13"/>
  <c r="B56" i="13"/>
  <c r="E56" i="13"/>
  <c r="G56" i="13"/>
  <c r="B57" i="13"/>
  <c r="E57" i="13"/>
  <c r="G57" i="13"/>
  <c r="B58" i="13"/>
  <c r="E58" i="13"/>
  <c r="G58" i="13"/>
  <c r="B59" i="13"/>
  <c r="E59" i="13"/>
  <c r="G59" i="13"/>
  <c r="B60" i="13"/>
  <c r="E60" i="13"/>
  <c r="F60" i="13"/>
  <c r="G60" i="13"/>
  <c r="B61" i="13"/>
  <c r="E61" i="13"/>
  <c r="F61" i="13"/>
  <c r="G61" i="13"/>
  <c r="B62" i="13"/>
  <c r="E62" i="13"/>
  <c r="F62" i="13"/>
  <c r="G62" i="13"/>
  <c r="B63" i="13"/>
  <c r="E63" i="13"/>
  <c r="F63" i="13"/>
  <c r="G63" i="13"/>
  <c r="B64" i="13"/>
  <c r="E64" i="13"/>
  <c r="F64" i="13"/>
  <c r="G64" i="13"/>
  <c r="B65" i="13"/>
  <c r="E65" i="13"/>
  <c r="F65" i="13"/>
  <c r="G65" i="13"/>
  <c r="B66" i="13"/>
  <c r="E66" i="13"/>
  <c r="F66" i="13"/>
  <c r="G66" i="13"/>
  <c r="B67" i="13"/>
  <c r="E67" i="13"/>
  <c r="F67" i="13"/>
  <c r="G67" i="13"/>
  <c r="B68" i="13"/>
  <c r="E68" i="13"/>
  <c r="F68" i="13"/>
  <c r="G68" i="13"/>
  <c r="B69" i="13"/>
  <c r="E69" i="13"/>
  <c r="F69" i="13"/>
  <c r="G69" i="13"/>
  <c r="B70" i="13"/>
  <c r="E70" i="13"/>
  <c r="F70" i="13"/>
  <c r="G70" i="13"/>
  <c r="B71" i="13"/>
  <c r="E71" i="13"/>
  <c r="F71" i="13"/>
  <c r="G71" i="13"/>
  <c r="B72" i="13"/>
  <c r="E72" i="13"/>
  <c r="F72" i="13"/>
  <c r="G72" i="13"/>
  <c r="B73" i="13"/>
  <c r="E73" i="13"/>
  <c r="F73" i="13"/>
  <c r="G73" i="13"/>
  <c r="B74" i="13"/>
  <c r="E74" i="13"/>
  <c r="F74" i="13"/>
  <c r="G74" i="13"/>
  <c r="B75" i="13"/>
  <c r="E75" i="13"/>
  <c r="F75" i="13"/>
  <c r="G75" i="13"/>
  <c r="B76" i="13"/>
  <c r="E76" i="13"/>
  <c r="F76" i="13"/>
  <c r="G76" i="13"/>
  <c r="B77" i="13"/>
  <c r="E77" i="13"/>
  <c r="F77" i="13"/>
  <c r="G77" i="13"/>
  <c r="B78" i="13"/>
  <c r="E78" i="13"/>
  <c r="F78" i="13"/>
  <c r="G78" i="13"/>
  <c r="B79" i="13"/>
  <c r="E79" i="13"/>
  <c r="F79" i="13"/>
  <c r="G79" i="13"/>
  <c r="B80" i="13"/>
  <c r="E80" i="13"/>
  <c r="F80" i="13"/>
  <c r="G80" i="13"/>
  <c r="B81" i="13"/>
  <c r="E81" i="13"/>
  <c r="F81" i="13"/>
  <c r="G81" i="13"/>
  <c r="B82" i="13"/>
  <c r="E82" i="13"/>
  <c r="F82" i="13"/>
  <c r="G82" i="13"/>
  <c r="B83" i="13"/>
  <c r="E83" i="13"/>
  <c r="F83" i="13"/>
  <c r="G83" i="13"/>
  <c r="B84" i="13"/>
  <c r="E84" i="13"/>
  <c r="F84" i="13"/>
  <c r="G84" i="13"/>
  <c r="B85" i="13"/>
  <c r="E85" i="13"/>
  <c r="F85" i="13"/>
  <c r="G85" i="13"/>
  <c r="B86" i="13"/>
  <c r="E86" i="13"/>
  <c r="F86" i="13"/>
  <c r="G86" i="13"/>
  <c r="B87" i="13"/>
  <c r="E87" i="13"/>
  <c r="F87" i="13"/>
  <c r="G87" i="13"/>
  <c r="B88" i="13"/>
  <c r="E88" i="13"/>
  <c r="F88" i="13"/>
  <c r="G88" i="13"/>
  <c r="B89" i="13"/>
  <c r="E89" i="13"/>
  <c r="F89" i="13"/>
  <c r="G89" i="13"/>
  <c r="B90" i="13"/>
  <c r="E90" i="13"/>
  <c r="F90" i="13"/>
  <c r="G90" i="13"/>
  <c r="B91" i="13"/>
  <c r="E91" i="13"/>
  <c r="F91" i="13"/>
  <c r="G91" i="13"/>
  <c r="B92" i="13"/>
  <c r="E92" i="13"/>
  <c r="F92" i="13"/>
  <c r="G92" i="13"/>
  <c r="B93" i="13"/>
  <c r="E93" i="13"/>
  <c r="F93" i="13"/>
  <c r="G93" i="13"/>
  <c r="B94" i="13"/>
  <c r="E94" i="13"/>
  <c r="F94" i="13"/>
  <c r="G94" i="13"/>
  <c r="B95" i="13"/>
  <c r="E95" i="13"/>
  <c r="F95" i="13"/>
  <c r="G95" i="13"/>
  <c r="B96" i="13"/>
  <c r="E96" i="13"/>
  <c r="F96" i="13"/>
  <c r="G96" i="13"/>
  <c r="B97" i="13"/>
  <c r="E97" i="13"/>
  <c r="F97" i="13"/>
  <c r="G97" i="13"/>
  <c r="B98" i="13"/>
  <c r="E98" i="13"/>
  <c r="F98" i="13"/>
  <c r="G98" i="13"/>
  <c r="B99" i="13"/>
  <c r="E99" i="13"/>
  <c r="F99" i="13"/>
  <c r="G99" i="13"/>
  <c r="B100" i="13"/>
  <c r="E100" i="13"/>
  <c r="F100" i="13"/>
  <c r="G100" i="13"/>
  <c r="F10" i="6" l="1"/>
  <c r="G48" i="13"/>
  <c r="E48" i="13"/>
  <c r="G47" i="13"/>
  <c r="E47" i="13"/>
  <c r="G46" i="13"/>
  <c r="E46" i="13"/>
  <c r="G45" i="13"/>
  <c r="E45" i="13"/>
  <c r="G44" i="13"/>
  <c r="E44" i="13"/>
  <c r="G43" i="13"/>
  <c r="E43" i="13"/>
  <c r="G42" i="13"/>
  <c r="E42" i="13"/>
  <c r="G41" i="13"/>
  <c r="E41" i="13"/>
  <c r="G40" i="13"/>
  <c r="E40" i="13"/>
  <c r="G39" i="13"/>
  <c r="E39" i="13"/>
  <c r="G38" i="13"/>
  <c r="E38" i="13"/>
  <c r="G37" i="13"/>
  <c r="E37" i="13"/>
  <c r="G36" i="13"/>
  <c r="E36" i="13"/>
  <c r="G35" i="13"/>
  <c r="E35" i="13"/>
  <c r="G34" i="13"/>
  <c r="E34" i="13"/>
  <c r="G33" i="13"/>
  <c r="E33" i="13"/>
  <c r="G32" i="13"/>
  <c r="E32" i="13"/>
  <c r="G31" i="13"/>
  <c r="E31" i="13"/>
  <c r="G30" i="13"/>
  <c r="E30" i="13"/>
  <c r="G29" i="13"/>
  <c r="E29" i="13"/>
  <c r="G28" i="13"/>
  <c r="E28" i="13"/>
  <c r="G27" i="13"/>
  <c r="E27" i="13"/>
  <c r="G26" i="13"/>
  <c r="E26" i="13"/>
  <c r="G25" i="13"/>
  <c r="E25" i="13"/>
  <c r="G24" i="13"/>
  <c r="E24" i="13"/>
  <c r="G23" i="13"/>
  <c r="E23" i="13"/>
  <c r="G22" i="13"/>
  <c r="E22" i="13"/>
  <c r="G21" i="13"/>
  <c r="E21" i="13"/>
  <c r="G20" i="13"/>
  <c r="E20" i="13"/>
  <c r="G19" i="13"/>
  <c r="E19" i="13"/>
  <c r="G18" i="13"/>
  <c r="E18" i="13"/>
  <c r="G17" i="13"/>
  <c r="E17" i="13"/>
  <c r="G16" i="13"/>
  <c r="E16" i="13"/>
  <c r="G15" i="13"/>
  <c r="E15" i="13"/>
  <c r="G14" i="13"/>
  <c r="E14" i="13"/>
  <c r="G13" i="13"/>
  <c r="E13" i="13"/>
  <c r="G12" i="13"/>
  <c r="E12" i="13"/>
  <c r="G11" i="13"/>
  <c r="E11" i="13"/>
  <c r="G10" i="13"/>
  <c r="E10" i="13"/>
  <c r="E4" i="13" l="1"/>
  <c r="E3" i="13"/>
  <c r="E1" i="13"/>
  <c r="J2" i="6"/>
  <c r="B48" i="13"/>
  <c r="B47" i="13"/>
  <c r="B46" i="13"/>
  <c r="B45" i="13"/>
  <c r="B44" i="13"/>
  <c r="B43" i="13"/>
  <c r="B42" i="13"/>
  <c r="B41" i="13"/>
  <c r="B40" i="13"/>
  <c r="B39" i="13"/>
  <c r="B38" i="13"/>
  <c r="B37" i="13"/>
  <c r="B36" i="13"/>
  <c r="B35" i="13"/>
  <c r="B34" i="13"/>
  <c r="B33" i="13"/>
  <c r="B32" i="13"/>
  <c r="B31" i="13"/>
  <c r="B30" i="13"/>
  <c r="B29" i="13"/>
  <c r="B28" i="13"/>
  <c r="B27" i="13"/>
  <c r="B26" i="13"/>
  <c r="B25" i="13"/>
  <c r="B24" i="13"/>
  <c r="B23" i="13"/>
  <c r="B22" i="13"/>
  <c r="B21" i="13"/>
  <c r="B20" i="13"/>
  <c r="B19" i="13"/>
  <c r="B18" i="13"/>
  <c r="B17" i="13"/>
  <c r="B16" i="13"/>
  <c r="B15" i="13"/>
  <c r="B14" i="13"/>
  <c r="B13" i="13"/>
  <c r="B12" i="13"/>
  <c r="B11" i="13"/>
  <c r="B10" i="13"/>
  <c r="D25" i="14"/>
  <c r="D14" i="14"/>
  <c r="D30" i="14"/>
  <c r="D10" i="14"/>
  <c r="D13" i="14"/>
  <c r="D31" i="14"/>
  <c r="A1" i="14"/>
  <c r="A2" i="14"/>
  <c r="A3" i="14"/>
  <c r="C6" i="14"/>
  <c r="E6" i="14"/>
  <c r="A7" i="14"/>
  <c r="C7" i="14"/>
  <c r="E7" i="14"/>
  <c r="A8" i="14"/>
  <c r="C8" i="14"/>
  <c r="E8" i="14"/>
  <c r="C9" i="14"/>
  <c r="E9" i="14"/>
  <c r="A10" i="14"/>
  <c r="C10" i="14"/>
  <c r="E10" i="14"/>
  <c r="A11" i="14"/>
  <c r="C11" i="14"/>
  <c r="E11" i="14"/>
  <c r="C12" i="14"/>
  <c r="E12" i="14"/>
  <c r="A13" i="14"/>
  <c r="C13" i="14"/>
  <c r="E13" i="14"/>
  <c r="A14" i="14"/>
  <c r="C14" i="14"/>
  <c r="E14" i="14"/>
  <c r="C15" i="14"/>
  <c r="E15" i="14"/>
  <c r="A16" i="14"/>
  <c r="C16" i="14"/>
  <c r="E16" i="14"/>
  <c r="A17" i="14"/>
  <c r="C17" i="14"/>
  <c r="E17" i="14"/>
  <c r="A18" i="14"/>
  <c r="C18" i="14"/>
  <c r="E18" i="14"/>
  <c r="C19" i="14"/>
  <c r="E19" i="14"/>
  <c r="A20" i="14"/>
  <c r="C20" i="14"/>
  <c r="E20" i="14"/>
  <c r="A21" i="14"/>
  <c r="C21" i="14"/>
  <c r="E21" i="14"/>
  <c r="C22" i="14"/>
  <c r="E22" i="14"/>
  <c r="A23" i="14"/>
  <c r="C23" i="14"/>
  <c r="E23" i="14"/>
  <c r="A24" i="14"/>
  <c r="C24" i="14"/>
  <c r="E24" i="14"/>
  <c r="A25" i="14"/>
  <c r="C25" i="14"/>
  <c r="E25" i="14"/>
  <c r="C26" i="14"/>
  <c r="E26" i="14"/>
  <c r="A27" i="14"/>
  <c r="C27" i="14"/>
  <c r="E27" i="14"/>
  <c r="C28" i="14"/>
  <c r="E28" i="14"/>
  <c r="A29" i="14"/>
  <c r="C29" i="14"/>
  <c r="E29" i="14"/>
  <c r="A30" i="14"/>
  <c r="C30" i="14"/>
  <c r="E30" i="14"/>
  <c r="C31" i="14"/>
  <c r="E31" i="14"/>
  <c r="A32" i="14"/>
  <c r="C32" i="14"/>
  <c r="E32" i="14"/>
  <c r="C33" i="14"/>
  <c r="E33" i="14"/>
  <c r="A34" i="14"/>
  <c r="C34" i="14"/>
  <c r="E34" i="14"/>
  <c r="A35" i="14"/>
  <c r="C35" i="14"/>
  <c r="E35" i="14"/>
  <c r="C36" i="14"/>
  <c r="E36" i="14"/>
  <c r="A37" i="14"/>
  <c r="C37" i="14"/>
  <c r="E37" i="14"/>
  <c r="A38" i="14"/>
  <c r="C38" i="14"/>
  <c r="E38" i="14"/>
  <c r="A39" i="14"/>
  <c r="C39" i="14"/>
  <c r="E39" i="14"/>
  <c r="A40" i="14"/>
  <c r="C40" i="14"/>
  <c r="E40" i="14"/>
  <c r="A41" i="14"/>
  <c r="C41" i="14"/>
  <c r="E41" i="14"/>
  <c r="A42" i="14"/>
  <c r="C42" i="14"/>
  <c r="E42" i="14"/>
  <c r="A43" i="14"/>
  <c r="C43" i="14"/>
  <c r="E43" i="14"/>
  <c r="A44" i="14"/>
  <c r="C44" i="14"/>
  <c r="E44" i="14"/>
  <c r="A45" i="14"/>
  <c r="C45" i="14"/>
  <c r="E45" i="14"/>
  <c r="D45" i="14" l="1"/>
  <c r="D19" i="14"/>
  <c r="D6" i="14"/>
  <c r="D27" i="14"/>
  <c r="D26" i="14"/>
  <c r="D22" i="14"/>
  <c r="D8" i="14"/>
  <c r="D21" i="14"/>
  <c r="D34" i="14"/>
  <c r="D35" i="14"/>
  <c r="D23" i="14"/>
  <c r="D28" i="14"/>
  <c r="D20" i="14"/>
  <c r="D41" i="14"/>
  <c r="D36" i="14"/>
  <c r="D7" i="14"/>
  <c r="D29" i="14"/>
  <c r="D43" i="14"/>
  <c r="D32" i="14"/>
  <c r="D17" i="14"/>
  <c r="D16" i="14"/>
  <c r="D24" i="14"/>
  <c r="D42" i="14"/>
  <c r="D39" i="14"/>
  <c r="D37" i="14"/>
  <c r="D12" i="14"/>
  <c r="B12" i="14" s="1"/>
  <c r="D33" i="14"/>
  <c r="D44" i="14"/>
  <c r="D40" i="14"/>
  <c r="D38" i="14"/>
  <c r="D18" i="14"/>
  <c r="D15" i="14"/>
  <c r="D9" i="14"/>
  <c r="D11" i="14"/>
  <c r="M23" i="4"/>
  <c r="J23" i="4"/>
  <c r="G23" i="4"/>
  <c r="D23" i="4"/>
  <c r="D57" i="11"/>
  <c r="C57" i="11"/>
  <c r="B57" i="11"/>
  <c r="D56" i="11"/>
  <c r="C56" i="11"/>
  <c r="B56" i="11"/>
  <c r="D55" i="11"/>
  <c r="C55" i="11"/>
  <c r="B55" i="11"/>
  <c r="D54" i="11"/>
  <c r="C54" i="11"/>
  <c r="B54" i="11"/>
  <c r="D53" i="11"/>
  <c r="C53" i="11"/>
  <c r="B53" i="11"/>
  <c r="D52" i="11"/>
  <c r="C52" i="11"/>
  <c r="B52" i="11"/>
  <c r="D51" i="11"/>
  <c r="C51" i="11"/>
  <c r="B51" i="11"/>
  <c r="D50" i="11"/>
  <c r="C50" i="11"/>
  <c r="B50" i="11"/>
  <c r="D49" i="11"/>
  <c r="C49" i="11"/>
  <c r="B49" i="11"/>
  <c r="D48" i="11"/>
  <c r="C48" i="11"/>
  <c r="B48" i="11"/>
  <c r="D47" i="11"/>
  <c r="C47" i="11"/>
  <c r="B47" i="11"/>
  <c r="D46" i="11"/>
  <c r="C46" i="11"/>
  <c r="B46" i="11"/>
  <c r="D45" i="11"/>
  <c r="C45" i="11"/>
  <c r="B45" i="11"/>
  <c r="D44" i="11"/>
  <c r="C44" i="11"/>
  <c r="B44" i="11"/>
  <c r="D43" i="11"/>
  <c r="C43" i="11"/>
  <c r="B43" i="11"/>
  <c r="D42" i="11"/>
  <c r="C42" i="11"/>
  <c r="B42" i="11"/>
  <c r="D41" i="11"/>
  <c r="C41" i="11"/>
  <c r="B41" i="11"/>
  <c r="D40" i="11"/>
  <c r="C40" i="11"/>
  <c r="B40" i="11"/>
  <c r="D39" i="11"/>
  <c r="C39" i="11"/>
  <c r="B39" i="11"/>
  <c r="D38" i="11"/>
  <c r="C38" i="11"/>
  <c r="B38" i="11"/>
  <c r="B6" i="14" l="1"/>
  <c r="B19" i="14"/>
  <c r="B26" i="14"/>
  <c r="B9" i="14"/>
  <c r="B22" i="14"/>
  <c r="B28" i="14"/>
  <c r="B15" i="14"/>
  <c r="B33" i="14"/>
  <c r="B36" i="14"/>
  <c r="B31" i="14"/>
  <c r="M14" i="1"/>
  <c r="M15" i="1"/>
  <c r="M16" i="1"/>
  <c r="M18" i="1"/>
  <c r="M19" i="1"/>
  <c r="M20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O13" i="1"/>
  <c r="K14" i="1"/>
  <c r="O14" i="1" s="1"/>
  <c r="L14" i="1"/>
  <c r="L15" i="1"/>
  <c r="K15" i="1"/>
  <c r="O15" i="1" s="1"/>
  <c r="O16" i="1"/>
  <c r="O18" i="1"/>
  <c r="N14" i="1"/>
  <c r="N15" i="1"/>
  <c r="N16" i="1"/>
  <c r="N18" i="1"/>
  <c r="N19" i="1"/>
  <c r="O19" i="1"/>
  <c r="N20" i="1"/>
  <c r="O20" i="1"/>
  <c r="O21" i="1"/>
  <c r="N22" i="1"/>
  <c r="L22" i="1"/>
  <c r="K22" i="1"/>
  <c r="O22" i="1" s="1"/>
  <c r="N23" i="1"/>
  <c r="L23" i="1"/>
  <c r="K23" i="1"/>
  <c r="O23" i="1" s="1"/>
  <c r="N24" i="1"/>
  <c r="L24" i="1"/>
  <c r="K24" i="1"/>
  <c r="O24" i="1" s="1"/>
  <c r="N25" i="1"/>
  <c r="L25" i="1"/>
  <c r="K25" i="1"/>
  <c r="O25" i="1" s="1"/>
  <c r="N26" i="1"/>
  <c r="L26" i="1"/>
  <c r="K26" i="1"/>
  <c r="O26" i="1" s="1"/>
  <c r="N27" i="1"/>
  <c r="L27" i="1"/>
  <c r="K27" i="1"/>
  <c r="O27" i="1" s="1"/>
  <c r="N28" i="1"/>
  <c r="L28" i="1"/>
  <c r="K28" i="1"/>
  <c r="O28" i="1" s="1"/>
  <c r="N29" i="1"/>
  <c r="L29" i="1"/>
  <c r="K29" i="1"/>
  <c r="O29" i="1" s="1"/>
  <c r="N30" i="1"/>
  <c r="L30" i="1"/>
  <c r="K30" i="1"/>
  <c r="O30" i="1" s="1"/>
  <c r="N31" i="1"/>
  <c r="L31" i="1"/>
  <c r="K31" i="1"/>
  <c r="O31" i="1" s="1"/>
  <c r="N32" i="1"/>
  <c r="L32" i="1"/>
  <c r="K32" i="1"/>
  <c r="O32" i="1" s="1"/>
  <c r="N33" i="1"/>
  <c r="L33" i="1"/>
  <c r="K33" i="1"/>
  <c r="O33" i="1" s="1"/>
  <c r="N34" i="1"/>
  <c r="L34" i="1"/>
  <c r="K34" i="1"/>
  <c r="O34" i="1" s="1"/>
  <c r="P15" i="1" l="1"/>
  <c r="P13" i="1"/>
  <c r="G12" i="6" s="1"/>
  <c r="P16" i="1"/>
  <c r="P14" i="1"/>
  <c r="G13" i="6" s="1"/>
  <c r="P18" i="1"/>
  <c r="G17" i="6" s="1"/>
  <c r="G25" i="6"/>
  <c r="R26" i="1"/>
  <c r="G23" i="6"/>
  <c r="R24" i="1"/>
  <c r="G24" i="6"/>
  <c r="R25" i="1"/>
  <c r="G22" i="6"/>
  <c r="R23" i="1"/>
  <c r="G21" i="6"/>
  <c r="R22" i="1"/>
  <c r="R18" i="1"/>
  <c r="R19" i="1"/>
  <c r="G18" i="6"/>
  <c r="G15" i="6"/>
  <c r="R16" i="1"/>
  <c r="G19" i="6"/>
  <c r="R20" i="1"/>
  <c r="R15" i="1"/>
  <c r="G14" i="6"/>
  <c r="R21" i="1"/>
  <c r="G20" i="6"/>
  <c r="R14" i="1"/>
  <c r="A6" i="14"/>
  <c r="A9" i="14"/>
  <c r="A12" i="14"/>
  <c r="A19" i="14"/>
  <c r="A31" i="14"/>
  <c r="A36" i="14"/>
  <c r="A15" i="14"/>
  <c r="A28" i="14"/>
  <c r="A26" i="14"/>
  <c r="A33" i="14"/>
  <c r="A22" i="14"/>
  <c r="BA60" i="1"/>
  <c r="AZ60" i="1"/>
  <c r="AY60" i="1"/>
  <c r="AX60" i="1"/>
  <c r="BA59" i="1"/>
  <c r="AZ59" i="1"/>
  <c r="AY59" i="1"/>
  <c r="AX59" i="1"/>
  <c r="BA58" i="1"/>
  <c r="AZ58" i="1"/>
  <c r="AY58" i="1"/>
  <c r="AX58" i="1"/>
  <c r="BA57" i="1"/>
  <c r="AZ57" i="1"/>
  <c r="AY57" i="1"/>
  <c r="AX57" i="1"/>
  <c r="BA56" i="1"/>
  <c r="AZ56" i="1"/>
  <c r="AY56" i="1"/>
  <c r="AX56" i="1"/>
  <c r="BA55" i="1"/>
  <c r="AZ55" i="1"/>
  <c r="AY55" i="1"/>
  <c r="AX55" i="1"/>
  <c r="BA54" i="1"/>
  <c r="AZ54" i="1"/>
  <c r="AY54" i="1"/>
  <c r="AX54" i="1"/>
  <c r="BA53" i="1"/>
  <c r="AZ53" i="1"/>
  <c r="AY53" i="1"/>
  <c r="AX53" i="1"/>
  <c r="BA52" i="1"/>
  <c r="AZ52" i="1"/>
  <c r="AY52" i="1"/>
  <c r="AX52" i="1"/>
  <c r="BA51" i="1"/>
  <c r="AZ51" i="1"/>
  <c r="AY51" i="1"/>
  <c r="AX51" i="1"/>
  <c r="BA50" i="1"/>
  <c r="AZ50" i="1"/>
  <c r="AY50" i="1"/>
  <c r="AX50" i="1"/>
  <c r="BA49" i="1"/>
  <c r="AZ49" i="1"/>
  <c r="AY49" i="1"/>
  <c r="AX49" i="1"/>
  <c r="BA48" i="1"/>
  <c r="AZ48" i="1"/>
  <c r="AY48" i="1"/>
  <c r="AX48" i="1"/>
  <c r="BA47" i="1"/>
  <c r="AZ47" i="1"/>
  <c r="AY47" i="1"/>
  <c r="AX47" i="1"/>
  <c r="BA46" i="1"/>
  <c r="AZ46" i="1"/>
  <c r="AY46" i="1"/>
  <c r="AX46" i="1"/>
  <c r="BA45" i="1"/>
  <c r="AZ45" i="1"/>
  <c r="AY45" i="1"/>
  <c r="AX45" i="1"/>
  <c r="BA44" i="1"/>
  <c r="AZ44" i="1"/>
  <c r="AY44" i="1"/>
  <c r="AX44" i="1"/>
  <c r="BA43" i="1"/>
  <c r="AZ43" i="1"/>
  <c r="AY43" i="1"/>
  <c r="AX43" i="1"/>
  <c r="BA42" i="1"/>
  <c r="AZ42" i="1"/>
  <c r="AY42" i="1"/>
  <c r="AX42" i="1"/>
  <c r="BA41" i="1"/>
  <c r="AZ41" i="1"/>
  <c r="AY41" i="1"/>
  <c r="AX41" i="1"/>
  <c r="BA40" i="1"/>
  <c r="AZ40" i="1"/>
  <c r="AY40" i="1"/>
  <c r="AX40" i="1"/>
  <c r="BA39" i="1"/>
  <c r="AZ39" i="1"/>
  <c r="AY39" i="1"/>
  <c r="AX39" i="1"/>
  <c r="BA38" i="1"/>
  <c r="AZ38" i="1"/>
  <c r="AY38" i="1"/>
  <c r="AX38" i="1"/>
  <c r="BA37" i="1"/>
  <c r="AZ37" i="1"/>
  <c r="AY37" i="1"/>
  <c r="AX37" i="1"/>
  <c r="BA36" i="1"/>
  <c r="AZ36" i="1"/>
  <c r="AY36" i="1"/>
  <c r="AX36" i="1"/>
  <c r="BA35" i="1"/>
  <c r="AZ35" i="1"/>
  <c r="AY35" i="1"/>
  <c r="AX35" i="1"/>
  <c r="BA34" i="1"/>
  <c r="AZ34" i="1"/>
  <c r="AY34" i="1"/>
  <c r="AX34" i="1"/>
  <c r="BA33" i="1"/>
  <c r="AZ33" i="1"/>
  <c r="AY33" i="1"/>
  <c r="AX33" i="1"/>
  <c r="BA32" i="1"/>
  <c r="AZ32" i="1"/>
  <c r="AY32" i="1"/>
  <c r="AX32" i="1"/>
  <c r="BA31" i="1"/>
  <c r="AZ31" i="1"/>
  <c r="AY31" i="1"/>
  <c r="AX31" i="1"/>
  <c r="BA30" i="1"/>
  <c r="AZ30" i="1"/>
  <c r="AY30" i="1"/>
  <c r="AX30" i="1"/>
  <c r="BA29" i="1"/>
  <c r="AZ29" i="1"/>
  <c r="AY29" i="1"/>
  <c r="AX29" i="1"/>
  <c r="BA28" i="1"/>
  <c r="AZ28" i="1"/>
  <c r="AY28" i="1"/>
  <c r="AX28" i="1"/>
  <c r="BA27" i="1"/>
  <c r="AZ27" i="1"/>
  <c r="AY27" i="1"/>
  <c r="AX27" i="1"/>
  <c r="BA26" i="1"/>
  <c r="AZ26" i="1"/>
  <c r="AY26" i="1"/>
  <c r="AX26" i="1"/>
  <c r="BA25" i="1"/>
  <c r="AZ25" i="1"/>
  <c r="AY25" i="1"/>
  <c r="AX25" i="1"/>
  <c r="BA24" i="1"/>
  <c r="AZ24" i="1"/>
  <c r="AY24" i="1"/>
  <c r="AX24" i="1"/>
  <c r="BA23" i="1"/>
  <c r="AZ23" i="1"/>
  <c r="AY23" i="1"/>
  <c r="AX23" i="1"/>
  <c r="BA22" i="1"/>
  <c r="AZ22" i="1"/>
  <c r="AY22" i="1"/>
  <c r="AX22" i="1"/>
  <c r="BA21" i="1"/>
  <c r="AZ21" i="1"/>
  <c r="AY21" i="1"/>
  <c r="AX21" i="1"/>
  <c r="BA20" i="1"/>
  <c r="AZ20" i="1"/>
  <c r="AY20" i="1"/>
  <c r="AX20" i="1"/>
  <c r="BA19" i="1"/>
  <c r="AZ19" i="1"/>
  <c r="AY19" i="1"/>
  <c r="AX19" i="1"/>
  <c r="BA18" i="1"/>
  <c r="AZ18" i="1"/>
  <c r="AY18" i="1"/>
  <c r="AX18" i="1"/>
  <c r="BA17" i="1"/>
  <c r="AZ17" i="1"/>
  <c r="AY17" i="1"/>
  <c r="AX17" i="1"/>
  <c r="BA16" i="1"/>
  <c r="AZ16" i="1"/>
  <c r="AY16" i="1"/>
  <c r="AX16" i="1"/>
  <c r="BA15" i="1"/>
  <c r="AZ15" i="1"/>
  <c r="AY15" i="1"/>
  <c r="AX15" i="1"/>
  <c r="BA14" i="1"/>
  <c r="AZ14" i="1"/>
  <c r="AY14" i="1"/>
  <c r="AX14" i="1"/>
  <c r="BA13" i="1"/>
  <c r="AZ13" i="1"/>
  <c r="AY13" i="1"/>
  <c r="AX13" i="1"/>
  <c r="BA12" i="1"/>
  <c r="AZ12" i="1"/>
  <c r="AY12" i="1"/>
  <c r="AX12" i="1"/>
  <c r="AN60" i="1"/>
  <c r="AM60" i="1"/>
  <c r="AL60" i="1"/>
  <c r="AK60" i="1"/>
  <c r="AN59" i="1"/>
  <c r="AM59" i="1"/>
  <c r="AL59" i="1"/>
  <c r="AK59" i="1"/>
  <c r="AN58" i="1"/>
  <c r="AM58" i="1"/>
  <c r="AL58" i="1"/>
  <c r="AK58" i="1"/>
  <c r="AN57" i="1"/>
  <c r="AM57" i="1"/>
  <c r="AL57" i="1"/>
  <c r="AK57" i="1"/>
  <c r="AN56" i="1"/>
  <c r="AM56" i="1"/>
  <c r="AL56" i="1"/>
  <c r="AK56" i="1"/>
  <c r="AN55" i="1"/>
  <c r="AM55" i="1"/>
  <c r="AL55" i="1"/>
  <c r="AK55" i="1"/>
  <c r="AN54" i="1"/>
  <c r="AM54" i="1"/>
  <c r="AL54" i="1"/>
  <c r="AK54" i="1"/>
  <c r="AN53" i="1"/>
  <c r="AM53" i="1"/>
  <c r="AL53" i="1"/>
  <c r="AK53" i="1"/>
  <c r="AN52" i="1"/>
  <c r="AM52" i="1"/>
  <c r="AL52" i="1"/>
  <c r="AK52" i="1"/>
  <c r="AN51" i="1"/>
  <c r="AM51" i="1"/>
  <c r="AL51" i="1"/>
  <c r="AK51" i="1"/>
  <c r="AN50" i="1"/>
  <c r="AM50" i="1"/>
  <c r="AL50" i="1"/>
  <c r="AK50" i="1"/>
  <c r="AN49" i="1"/>
  <c r="AM49" i="1"/>
  <c r="AL49" i="1"/>
  <c r="AK49" i="1"/>
  <c r="AN48" i="1"/>
  <c r="AM48" i="1"/>
  <c r="AL48" i="1"/>
  <c r="AK48" i="1"/>
  <c r="AN47" i="1"/>
  <c r="AM47" i="1"/>
  <c r="AL47" i="1"/>
  <c r="AK47" i="1"/>
  <c r="AN46" i="1"/>
  <c r="AM46" i="1"/>
  <c r="AL46" i="1"/>
  <c r="AK46" i="1"/>
  <c r="AN45" i="1"/>
  <c r="AM45" i="1"/>
  <c r="AL45" i="1"/>
  <c r="AK45" i="1"/>
  <c r="AN44" i="1"/>
  <c r="AM44" i="1"/>
  <c r="AL44" i="1"/>
  <c r="AK44" i="1"/>
  <c r="AN43" i="1"/>
  <c r="AM43" i="1"/>
  <c r="AL43" i="1"/>
  <c r="AK43" i="1"/>
  <c r="AN42" i="1"/>
  <c r="AM42" i="1"/>
  <c r="AL42" i="1"/>
  <c r="AK42" i="1"/>
  <c r="AN41" i="1"/>
  <c r="AM41" i="1"/>
  <c r="AL41" i="1"/>
  <c r="AK41" i="1"/>
  <c r="AN40" i="1"/>
  <c r="AM40" i="1"/>
  <c r="AL40" i="1"/>
  <c r="AK40" i="1"/>
  <c r="AN39" i="1"/>
  <c r="AM39" i="1"/>
  <c r="AL39" i="1"/>
  <c r="AK39" i="1"/>
  <c r="AN38" i="1"/>
  <c r="AM38" i="1"/>
  <c r="AL38" i="1"/>
  <c r="AK38" i="1"/>
  <c r="AN37" i="1"/>
  <c r="AM37" i="1"/>
  <c r="AL37" i="1"/>
  <c r="AK37" i="1"/>
  <c r="AN36" i="1"/>
  <c r="AM36" i="1"/>
  <c r="AL36" i="1"/>
  <c r="AK36" i="1"/>
  <c r="AN35" i="1"/>
  <c r="AM35" i="1"/>
  <c r="AL35" i="1"/>
  <c r="AK35" i="1"/>
  <c r="AN34" i="1"/>
  <c r="AM34" i="1"/>
  <c r="AL34" i="1"/>
  <c r="AK34" i="1"/>
  <c r="AN33" i="1"/>
  <c r="AM33" i="1"/>
  <c r="AL33" i="1"/>
  <c r="AK33" i="1"/>
  <c r="AN32" i="1"/>
  <c r="AM32" i="1"/>
  <c r="AL32" i="1"/>
  <c r="AK32" i="1"/>
  <c r="AN31" i="1"/>
  <c r="AM31" i="1"/>
  <c r="AL31" i="1"/>
  <c r="AK31" i="1"/>
  <c r="AN30" i="1"/>
  <c r="AM30" i="1"/>
  <c r="AL30" i="1"/>
  <c r="AK30" i="1"/>
  <c r="AN29" i="1"/>
  <c r="AM29" i="1"/>
  <c r="AL29" i="1"/>
  <c r="AK29" i="1"/>
  <c r="AN28" i="1"/>
  <c r="AM28" i="1"/>
  <c r="AL28" i="1"/>
  <c r="AK28" i="1"/>
  <c r="AN27" i="1"/>
  <c r="AM27" i="1"/>
  <c r="AL27" i="1"/>
  <c r="AK27" i="1"/>
  <c r="AN26" i="1"/>
  <c r="AM26" i="1"/>
  <c r="AL26" i="1"/>
  <c r="AK26" i="1"/>
  <c r="AN25" i="1"/>
  <c r="AM25" i="1"/>
  <c r="AL25" i="1"/>
  <c r="AK25" i="1"/>
  <c r="AN24" i="1"/>
  <c r="AM24" i="1"/>
  <c r="AL24" i="1"/>
  <c r="AK24" i="1"/>
  <c r="AN23" i="1"/>
  <c r="AM23" i="1"/>
  <c r="AL23" i="1"/>
  <c r="AK23" i="1"/>
  <c r="AN22" i="1"/>
  <c r="AM22" i="1"/>
  <c r="AL22" i="1"/>
  <c r="AK22" i="1"/>
  <c r="AN21" i="1"/>
  <c r="AM21" i="1"/>
  <c r="AL21" i="1"/>
  <c r="AK21" i="1"/>
  <c r="AN20" i="1"/>
  <c r="AM20" i="1"/>
  <c r="AL20" i="1"/>
  <c r="AK20" i="1"/>
  <c r="AN19" i="1"/>
  <c r="AM19" i="1"/>
  <c r="AL19" i="1"/>
  <c r="AK19" i="1"/>
  <c r="AN18" i="1"/>
  <c r="AM18" i="1"/>
  <c r="AL18" i="1"/>
  <c r="AK18" i="1"/>
  <c r="AN17" i="1"/>
  <c r="AM17" i="1"/>
  <c r="AL17" i="1"/>
  <c r="AK17" i="1"/>
  <c r="AN16" i="1"/>
  <c r="AM16" i="1"/>
  <c r="AL16" i="1"/>
  <c r="AK16" i="1"/>
  <c r="AN15" i="1"/>
  <c r="AM15" i="1"/>
  <c r="AL15" i="1"/>
  <c r="AK15" i="1"/>
  <c r="AN14" i="1"/>
  <c r="AM14" i="1"/>
  <c r="AL14" i="1"/>
  <c r="AK14" i="1"/>
  <c r="AN13" i="1"/>
  <c r="AM13" i="1"/>
  <c r="AL13" i="1"/>
  <c r="AK13" i="1"/>
  <c r="AN12" i="1"/>
  <c r="AM12" i="1"/>
  <c r="AL12" i="1"/>
  <c r="AK12" i="1"/>
  <c r="AA60" i="1"/>
  <c r="Z60" i="1"/>
  <c r="Y60" i="1"/>
  <c r="X60" i="1"/>
  <c r="AA59" i="1"/>
  <c r="Z59" i="1"/>
  <c r="Y59" i="1"/>
  <c r="X59" i="1"/>
  <c r="AA58" i="1"/>
  <c r="Z58" i="1"/>
  <c r="Y58" i="1"/>
  <c r="X58" i="1"/>
  <c r="AA57" i="1"/>
  <c r="Z57" i="1"/>
  <c r="Y57" i="1"/>
  <c r="X57" i="1"/>
  <c r="AA56" i="1"/>
  <c r="Z56" i="1"/>
  <c r="Y56" i="1"/>
  <c r="X56" i="1"/>
  <c r="AA55" i="1"/>
  <c r="Z55" i="1"/>
  <c r="Y55" i="1"/>
  <c r="X55" i="1"/>
  <c r="AA54" i="1"/>
  <c r="Z54" i="1"/>
  <c r="Y54" i="1"/>
  <c r="X54" i="1"/>
  <c r="AA53" i="1"/>
  <c r="Z53" i="1"/>
  <c r="Y53" i="1"/>
  <c r="X53" i="1"/>
  <c r="AA52" i="1"/>
  <c r="Z52" i="1"/>
  <c r="Y52" i="1"/>
  <c r="X52" i="1"/>
  <c r="AA51" i="1"/>
  <c r="Z51" i="1"/>
  <c r="Y51" i="1"/>
  <c r="X51" i="1"/>
  <c r="AA50" i="1"/>
  <c r="Z50" i="1"/>
  <c r="Y50" i="1"/>
  <c r="X50" i="1"/>
  <c r="AA49" i="1"/>
  <c r="Z49" i="1"/>
  <c r="Y49" i="1"/>
  <c r="X49" i="1"/>
  <c r="AA48" i="1"/>
  <c r="Z48" i="1"/>
  <c r="Y48" i="1"/>
  <c r="X48" i="1"/>
  <c r="AA47" i="1"/>
  <c r="Z47" i="1"/>
  <c r="Y47" i="1"/>
  <c r="X47" i="1"/>
  <c r="AA46" i="1"/>
  <c r="Z46" i="1"/>
  <c r="Y46" i="1"/>
  <c r="X46" i="1"/>
  <c r="AA45" i="1"/>
  <c r="Z45" i="1"/>
  <c r="Y45" i="1"/>
  <c r="X45" i="1"/>
  <c r="AA44" i="1"/>
  <c r="Z44" i="1"/>
  <c r="Y44" i="1"/>
  <c r="X44" i="1"/>
  <c r="AA43" i="1"/>
  <c r="Z43" i="1"/>
  <c r="Y43" i="1"/>
  <c r="X43" i="1"/>
  <c r="AA42" i="1"/>
  <c r="Z42" i="1"/>
  <c r="Y42" i="1"/>
  <c r="X42" i="1"/>
  <c r="AA41" i="1"/>
  <c r="Z41" i="1"/>
  <c r="Y41" i="1"/>
  <c r="X41" i="1"/>
  <c r="AA40" i="1"/>
  <c r="Z40" i="1"/>
  <c r="Y40" i="1"/>
  <c r="X40" i="1"/>
  <c r="AA39" i="1"/>
  <c r="Z39" i="1"/>
  <c r="Y39" i="1"/>
  <c r="X39" i="1"/>
  <c r="AA38" i="1"/>
  <c r="Z38" i="1"/>
  <c r="Y38" i="1"/>
  <c r="X38" i="1"/>
  <c r="AA37" i="1"/>
  <c r="Z37" i="1"/>
  <c r="Y37" i="1"/>
  <c r="X37" i="1"/>
  <c r="AA36" i="1"/>
  <c r="Z36" i="1"/>
  <c r="Y36" i="1"/>
  <c r="X36" i="1"/>
  <c r="AA35" i="1"/>
  <c r="Z35" i="1"/>
  <c r="Y35" i="1"/>
  <c r="X35" i="1"/>
  <c r="AA34" i="1"/>
  <c r="Z34" i="1"/>
  <c r="Y34" i="1"/>
  <c r="X34" i="1"/>
  <c r="AA33" i="1"/>
  <c r="Z33" i="1"/>
  <c r="Y33" i="1"/>
  <c r="X33" i="1"/>
  <c r="AA32" i="1"/>
  <c r="Z32" i="1"/>
  <c r="Y32" i="1"/>
  <c r="X32" i="1"/>
  <c r="AA31" i="1"/>
  <c r="Z31" i="1"/>
  <c r="Y31" i="1"/>
  <c r="X31" i="1"/>
  <c r="AA30" i="1"/>
  <c r="Z30" i="1"/>
  <c r="Y30" i="1"/>
  <c r="X30" i="1"/>
  <c r="AA29" i="1"/>
  <c r="Z29" i="1"/>
  <c r="Y29" i="1"/>
  <c r="X29" i="1"/>
  <c r="AA28" i="1"/>
  <c r="Z28" i="1"/>
  <c r="Y28" i="1"/>
  <c r="X28" i="1"/>
  <c r="AA27" i="1"/>
  <c r="Z27" i="1"/>
  <c r="Y27" i="1"/>
  <c r="X27" i="1"/>
  <c r="AA26" i="1"/>
  <c r="Z26" i="1"/>
  <c r="Y26" i="1"/>
  <c r="X26" i="1"/>
  <c r="AA25" i="1"/>
  <c r="Z25" i="1"/>
  <c r="Y25" i="1"/>
  <c r="X25" i="1"/>
  <c r="AA24" i="1"/>
  <c r="Z24" i="1"/>
  <c r="Y24" i="1"/>
  <c r="X24" i="1"/>
  <c r="AA23" i="1"/>
  <c r="Z23" i="1"/>
  <c r="Y23" i="1"/>
  <c r="X23" i="1"/>
  <c r="AA22" i="1"/>
  <c r="Z22" i="1"/>
  <c r="Y22" i="1"/>
  <c r="X22" i="1"/>
  <c r="AA21" i="1"/>
  <c r="Z21" i="1"/>
  <c r="AA20" i="1"/>
  <c r="Z20" i="1"/>
  <c r="AA19" i="1"/>
  <c r="Z19" i="1"/>
  <c r="AA18" i="1"/>
  <c r="Z18" i="1"/>
  <c r="Y18" i="1"/>
  <c r="X18" i="1"/>
  <c r="AA17" i="1"/>
  <c r="Z17" i="1"/>
  <c r="AA16" i="1"/>
  <c r="Z16" i="1"/>
  <c r="AA15" i="1"/>
  <c r="Z15" i="1"/>
  <c r="AA14" i="1"/>
  <c r="Z14" i="1"/>
  <c r="Y14" i="1"/>
  <c r="X14" i="1"/>
  <c r="AA13" i="1"/>
  <c r="Z13" i="1"/>
  <c r="Y13" i="1"/>
  <c r="X13" i="1"/>
  <c r="AA12" i="1"/>
  <c r="Z12" i="1"/>
  <c r="Y12" i="1"/>
  <c r="X12" i="1"/>
  <c r="AV13" i="1"/>
  <c r="AI22" i="1"/>
  <c r="AI21" i="1"/>
  <c r="AI20" i="1"/>
  <c r="AI19" i="1"/>
  <c r="AI18" i="1"/>
  <c r="AI17" i="1"/>
  <c r="AI16" i="1"/>
  <c r="AI15" i="1"/>
  <c r="AI14" i="1"/>
  <c r="AI13" i="1"/>
  <c r="AI12" i="1"/>
  <c r="AI11" i="1"/>
  <c r="V26" i="1"/>
  <c r="V25" i="1"/>
  <c r="V24" i="1"/>
  <c r="V23" i="1"/>
  <c r="V22" i="1"/>
  <c r="V21" i="1"/>
  <c r="V20" i="1"/>
  <c r="V19" i="1"/>
  <c r="V18" i="1"/>
  <c r="V17" i="1"/>
  <c r="V16" i="1"/>
  <c r="V15" i="1"/>
  <c r="V14" i="1"/>
  <c r="N60" i="1"/>
  <c r="M60" i="1"/>
  <c r="L60" i="1"/>
  <c r="K60" i="1"/>
  <c r="O60" i="1" s="1"/>
  <c r="N59" i="1"/>
  <c r="M59" i="1"/>
  <c r="L59" i="1"/>
  <c r="K59" i="1"/>
  <c r="O59" i="1" s="1"/>
  <c r="N58" i="1"/>
  <c r="M58" i="1"/>
  <c r="L58" i="1"/>
  <c r="K58" i="1"/>
  <c r="O58" i="1" s="1"/>
  <c r="N57" i="1"/>
  <c r="M57" i="1"/>
  <c r="L57" i="1"/>
  <c r="K57" i="1"/>
  <c r="O57" i="1" s="1"/>
  <c r="N56" i="1"/>
  <c r="M56" i="1"/>
  <c r="L56" i="1"/>
  <c r="K56" i="1"/>
  <c r="O56" i="1" s="1"/>
  <c r="N55" i="1"/>
  <c r="M55" i="1"/>
  <c r="L55" i="1"/>
  <c r="K55" i="1"/>
  <c r="O55" i="1" s="1"/>
  <c r="N54" i="1"/>
  <c r="M54" i="1"/>
  <c r="L54" i="1"/>
  <c r="K54" i="1"/>
  <c r="O54" i="1" s="1"/>
  <c r="N53" i="1"/>
  <c r="M53" i="1"/>
  <c r="L53" i="1"/>
  <c r="K53" i="1"/>
  <c r="O53" i="1" s="1"/>
  <c r="N52" i="1"/>
  <c r="M52" i="1"/>
  <c r="L52" i="1"/>
  <c r="K52" i="1"/>
  <c r="O52" i="1" s="1"/>
  <c r="N51" i="1"/>
  <c r="M51" i="1"/>
  <c r="L51" i="1"/>
  <c r="K51" i="1"/>
  <c r="O51" i="1" s="1"/>
  <c r="N50" i="1"/>
  <c r="M50" i="1"/>
  <c r="L50" i="1"/>
  <c r="K50" i="1"/>
  <c r="O50" i="1" s="1"/>
  <c r="N49" i="1"/>
  <c r="M49" i="1"/>
  <c r="L49" i="1"/>
  <c r="K49" i="1"/>
  <c r="O49" i="1" s="1"/>
  <c r="N48" i="1"/>
  <c r="M48" i="1"/>
  <c r="L48" i="1"/>
  <c r="K48" i="1"/>
  <c r="O48" i="1" s="1"/>
  <c r="N47" i="1"/>
  <c r="M47" i="1"/>
  <c r="L47" i="1"/>
  <c r="K47" i="1"/>
  <c r="O47" i="1" s="1"/>
  <c r="N46" i="1"/>
  <c r="M46" i="1"/>
  <c r="L46" i="1"/>
  <c r="K46" i="1"/>
  <c r="O46" i="1" s="1"/>
  <c r="N45" i="1"/>
  <c r="M45" i="1"/>
  <c r="L45" i="1"/>
  <c r="K45" i="1"/>
  <c r="O45" i="1" s="1"/>
  <c r="N44" i="1"/>
  <c r="M44" i="1"/>
  <c r="L44" i="1"/>
  <c r="K44" i="1"/>
  <c r="O44" i="1" s="1"/>
  <c r="N43" i="1"/>
  <c r="M43" i="1"/>
  <c r="L43" i="1"/>
  <c r="K43" i="1"/>
  <c r="O43" i="1" s="1"/>
  <c r="N42" i="1"/>
  <c r="M42" i="1"/>
  <c r="L42" i="1"/>
  <c r="K42" i="1"/>
  <c r="O42" i="1" s="1"/>
  <c r="N41" i="1"/>
  <c r="M41" i="1"/>
  <c r="L41" i="1"/>
  <c r="K41" i="1"/>
  <c r="O41" i="1" s="1"/>
  <c r="N40" i="1"/>
  <c r="M40" i="1"/>
  <c r="L40" i="1"/>
  <c r="K40" i="1"/>
  <c r="O40" i="1" s="1"/>
  <c r="N39" i="1"/>
  <c r="M39" i="1"/>
  <c r="L39" i="1"/>
  <c r="K39" i="1"/>
  <c r="O39" i="1" s="1"/>
  <c r="N38" i="1"/>
  <c r="M38" i="1"/>
  <c r="L38" i="1"/>
  <c r="K38" i="1"/>
  <c r="O38" i="1" s="1"/>
  <c r="N37" i="1"/>
  <c r="M37" i="1"/>
  <c r="L37" i="1"/>
  <c r="K37" i="1"/>
  <c r="O37" i="1" s="1"/>
  <c r="N36" i="1"/>
  <c r="M36" i="1"/>
  <c r="L36" i="1"/>
  <c r="K36" i="1"/>
  <c r="O36" i="1" s="1"/>
  <c r="N35" i="1"/>
  <c r="L35" i="1"/>
  <c r="K35" i="1"/>
  <c r="O35" i="1" s="1"/>
  <c r="F11" i="6"/>
  <c r="F9" i="8" s="1"/>
  <c r="R13" i="1" l="1"/>
  <c r="J4" i="6"/>
  <c r="BF59" i="1" l="1"/>
  <c r="BB59" i="1"/>
  <c r="AS59" i="1"/>
  <c r="AO59" i="1"/>
  <c r="AF59" i="1"/>
  <c r="AB59" i="1"/>
  <c r="S59" i="1"/>
  <c r="C59" i="1"/>
  <c r="BF58" i="1"/>
  <c r="BB58" i="1"/>
  <c r="AS58" i="1"/>
  <c r="AO58" i="1"/>
  <c r="AF58" i="1"/>
  <c r="AB58" i="1"/>
  <c r="S58" i="1"/>
  <c r="C58" i="1"/>
  <c r="BF57" i="1"/>
  <c r="BB57" i="1"/>
  <c r="AS57" i="1"/>
  <c r="AO57" i="1"/>
  <c r="AF57" i="1"/>
  <c r="AB57" i="1"/>
  <c r="S57" i="1"/>
  <c r="C57" i="1"/>
  <c r="BF56" i="1"/>
  <c r="BB56" i="1"/>
  <c r="AS56" i="1"/>
  <c r="AO56" i="1"/>
  <c r="AF56" i="1"/>
  <c r="AB56" i="1"/>
  <c r="S56" i="1"/>
  <c r="C56" i="1"/>
  <c r="BF55" i="1"/>
  <c r="BB55" i="1"/>
  <c r="AS55" i="1"/>
  <c r="AO55" i="1"/>
  <c r="AF55" i="1"/>
  <c r="AB55" i="1"/>
  <c r="S55" i="1"/>
  <c r="C55" i="1"/>
  <c r="BF54" i="1"/>
  <c r="BB54" i="1"/>
  <c r="AS54" i="1"/>
  <c r="AO54" i="1"/>
  <c r="AF54" i="1"/>
  <c r="AB54" i="1"/>
  <c r="S54" i="1"/>
  <c r="C54" i="1"/>
  <c r="BF53" i="1"/>
  <c r="BB53" i="1"/>
  <c r="AS53" i="1"/>
  <c r="AO53" i="1"/>
  <c r="AF53" i="1"/>
  <c r="AB53" i="1"/>
  <c r="S53" i="1"/>
  <c r="C53" i="1"/>
  <c r="BF52" i="1"/>
  <c r="BB52" i="1"/>
  <c r="AS52" i="1"/>
  <c r="AO52" i="1"/>
  <c r="AF52" i="1"/>
  <c r="AB52" i="1"/>
  <c r="S52" i="1"/>
  <c r="C52" i="1"/>
  <c r="BF51" i="1"/>
  <c r="BB51" i="1"/>
  <c r="AS51" i="1"/>
  <c r="AO51" i="1"/>
  <c r="AF51" i="1"/>
  <c r="AB51" i="1"/>
  <c r="S51" i="1"/>
  <c r="C51" i="1"/>
  <c r="BF50" i="1"/>
  <c r="BB50" i="1"/>
  <c r="AS50" i="1"/>
  <c r="AO50" i="1"/>
  <c r="AF50" i="1"/>
  <c r="AB50" i="1"/>
  <c r="S50" i="1"/>
  <c r="C50" i="1"/>
  <c r="F49" i="13" s="1"/>
  <c r="BF49" i="1"/>
  <c r="BB49" i="1"/>
  <c r="AS49" i="1"/>
  <c r="AO49" i="1"/>
  <c r="AF49" i="1"/>
  <c r="AB49" i="1"/>
  <c r="S49" i="1"/>
  <c r="C49" i="1"/>
  <c r="BF48" i="1"/>
  <c r="BB48" i="1"/>
  <c r="AS48" i="1"/>
  <c r="AO48" i="1"/>
  <c r="AF48" i="1"/>
  <c r="AB48" i="1"/>
  <c r="S48" i="1"/>
  <c r="C48" i="1"/>
  <c r="BF47" i="1"/>
  <c r="BB47" i="1"/>
  <c r="AS47" i="1"/>
  <c r="AO47" i="1"/>
  <c r="AF47" i="1"/>
  <c r="AB47" i="1"/>
  <c r="S47" i="1"/>
  <c r="C47" i="1"/>
  <c r="BF46" i="1"/>
  <c r="BB46" i="1"/>
  <c r="AS46" i="1"/>
  <c r="AO46" i="1"/>
  <c r="AF46" i="1"/>
  <c r="AB46" i="1"/>
  <c r="S46" i="1"/>
  <c r="C46" i="1"/>
  <c r="BF45" i="1"/>
  <c r="BB45" i="1"/>
  <c r="AS45" i="1"/>
  <c r="AO45" i="1"/>
  <c r="AF45" i="1"/>
  <c r="AB45" i="1"/>
  <c r="S45" i="1"/>
  <c r="C45" i="1"/>
  <c r="BF44" i="1"/>
  <c r="BB44" i="1"/>
  <c r="AS44" i="1"/>
  <c r="AO44" i="1"/>
  <c r="AF44" i="1"/>
  <c r="AB44" i="1"/>
  <c r="S44" i="1"/>
  <c r="C44" i="1"/>
  <c r="BF43" i="1"/>
  <c r="BB43" i="1"/>
  <c r="AS43" i="1"/>
  <c r="AO43" i="1"/>
  <c r="AF43" i="1"/>
  <c r="AB43" i="1"/>
  <c r="S43" i="1"/>
  <c r="C43" i="1"/>
  <c r="BF42" i="1"/>
  <c r="BB42" i="1"/>
  <c r="AS42" i="1"/>
  <c r="AO42" i="1"/>
  <c r="AF42" i="1"/>
  <c r="AB42" i="1"/>
  <c r="S42" i="1"/>
  <c r="C42" i="1"/>
  <c r="BF41" i="1"/>
  <c r="BB41" i="1"/>
  <c r="AS41" i="1"/>
  <c r="AO41" i="1"/>
  <c r="AF41" i="1"/>
  <c r="AB41" i="1"/>
  <c r="BF40" i="1"/>
  <c r="BB40" i="1"/>
  <c r="AS40" i="1"/>
  <c r="AO40" i="1"/>
  <c r="AF40" i="1"/>
  <c r="AB40" i="1"/>
  <c r="S40" i="1"/>
  <c r="C40" i="1"/>
  <c r="BF39" i="1"/>
  <c r="BB39" i="1"/>
  <c r="AS39" i="1"/>
  <c r="AO39" i="1"/>
  <c r="AF39" i="1"/>
  <c r="AB39" i="1"/>
  <c r="S39" i="1"/>
  <c r="C39" i="1"/>
  <c r="BF38" i="1"/>
  <c r="BB38" i="1"/>
  <c r="AS38" i="1"/>
  <c r="AO38" i="1"/>
  <c r="AF38" i="1"/>
  <c r="AB38" i="1"/>
  <c r="S38" i="1"/>
  <c r="F37" i="6"/>
  <c r="F35" i="8" s="1"/>
  <c r="C38" i="1"/>
  <c r="BF37" i="1"/>
  <c r="BB37" i="1"/>
  <c r="AS37" i="1"/>
  <c r="AO37" i="1"/>
  <c r="AF37" i="1"/>
  <c r="AB37" i="1"/>
  <c r="S37" i="1"/>
  <c r="F36" i="6"/>
  <c r="F34" i="8" s="1"/>
  <c r="C37" i="1"/>
  <c r="BF36" i="1"/>
  <c r="BB36" i="1"/>
  <c r="AS36" i="1"/>
  <c r="AO36" i="1"/>
  <c r="AF36" i="1"/>
  <c r="AB36" i="1"/>
  <c r="S36" i="1"/>
  <c r="F35" i="6"/>
  <c r="F33" i="8" s="1"/>
  <c r="C36" i="1"/>
  <c r="BB35" i="1"/>
  <c r="AO35" i="1"/>
  <c r="AB35" i="1"/>
  <c r="F34" i="6"/>
  <c r="F32" i="8" s="1"/>
  <c r="BB34" i="1"/>
  <c r="AO34" i="1"/>
  <c r="AB34" i="1"/>
  <c r="F33" i="6"/>
  <c r="F31" i="8" s="1"/>
  <c r="BB33" i="1"/>
  <c r="AO33" i="1"/>
  <c r="AB33" i="1"/>
  <c r="F32" i="6"/>
  <c r="F30" i="8" s="1"/>
  <c r="BB32" i="1"/>
  <c r="AO32" i="1"/>
  <c r="AB32" i="1"/>
  <c r="F31" i="6"/>
  <c r="F29" i="8" s="1"/>
  <c r="BB31" i="1"/>
  <c r="AO31" i="1"/>
  <c r="AB31" i="1"/>
  <c r="F30" i="6"/>
  <c r="F28" i="8" s="1"/>
  <c r="BB30" i="1"/>
  <c r="AO30" i="1"/>
  <c r="AB30" i="1"/>
  <c r="F29" i="6"/>
  <c r="F27" i="8" s="1"/>
  <c r="BB29" i="1"/>
  <c r="AO29" i="1"/>
  <c r="AB29" i="1"/>
  <c r="F28" i="6"/>
  <c r="F26" i="8" s="1"/>
  <c r="BB28" i="1"/>
  <c r="AO28" i="1"/>
  <c r="AB28" i="1"/>
  <c r="F27" i="6"/>
  <c r="F25" i="8" s="1"/>
  <c r="BB27" i="1"/>
  <c r="AO27" i="1"/>
  <c r="AB27" i="1"/>
  <c r="BB26" i="1"/>
  <c r="AO26" i="1"/>
  <c r="AB26" i="1"/>
  <c r="F25" i="6"/>
  <c r="F23" i="8" s="1"/>
  <c r="BB25" i="1"/>
  <c r="AO25" i="1"/>
  <c r="AB25" i="1"/>
  <c r="F24" i="6"/>
  <c r="F22" i="8" s="1"/>
  <c r="BB24" i="1"/>
  <c r="AO24" i="1"/>
  <c r="AB24" i="1"/>
  <c r="F23" i="6"/>
  <c r="F21" i="8" s="1"/>
  <c r="BB23" i="1"/>
  <c r="AO23" i="1"/>
  <c r="AB23" i="1"/>
  <c r="F22" i="6"/>
  <c r="F20" i="8" s="1"/>
  <c r="BB22" i="1"/>
  <c r="AO22" i="1"/>
  <c r="AB22" i="1"/>
  <c r="F21" i="6"/>
  <c r="F19" i="8" s="1"/>
  <c r="BB21" i="1"/>
  <c r="AO21" i="1"/>
  <c r="AB21" i="1"/>
  <c r="F20" i="6"/>
  <c r="F18" i="8" s="1"/>
  <c r="AE21" i="1" l="1"/>
  <c r="AE25" i="1"/>
  <c r="L24" i="6"/>
  <c r="AE22" i="1"/>
  <c r="AE24" i="1"/>
  <c r="L23" i="6"/>
  <c r="AE26" i="1"/>
  <c r="L25" i="6"/>
  <c r="Q23" i="6"/>
  <c r="AR24" i="1"/>
  <c r="Q24" i="6"/>
  <c r="AR25" i="1"/>
  <c r="Q25" i="6"/>
  <c r="AR26" i="1"/>
  <c r="V23" i="6"/>
  <c r="BE24" i="1"/>
  <c r="V24" i="6"/>
  <c r="BE25" i="1"/>
  <c r="V25" i="6"/>
  <c r="BE26" i="1"/>
  <c r="AE23" i="1"/>
  <c r="L22" i="6"/>
  <c r="Q20" i="6"/>
  <c r="AR21" i="1"/>
  <c r="Q21" i="6"/>
  <c r="Q22" i="6"/>
  <c r="AR23" i="1"/>
  <c r="V20" i="6"/>
  <c r="V21" i="6"/>
  <c r="BE22" i="1"/>
  <c r="V22" i="6"/>
  <c r="F26" i="6"/>
  <c r="F24" i="8" s="1"/>
  <c r="D52" i="1"/>
  <c r="B51" i="6" s="1"/>
  <c r="B49" i="8" s="1"/>
  <c r="F51" i="13"/>
  <c r="D56" i="1"/>
  <c r="B55" i="6" s="1"/>
  <c r="B53" i="8" s="1"/>
  <c r="F55" i="13"/>
  <c r="D53" i="1"/>
  <c r="B52" i="6" s="1"/>
  <c r="B50" i="8" s="1"/>
  <c r="F52" i="13"/>
  <c r="D57" i="1"/>
  <c r="B56" i="6" s="1"/>
  <c r="B54" i="8" s="1"/>
  <c r="F56" i="13"/>
  <c r="D54" i="1"/>
  <c r="B53" i="6" s="1"/>
  <c r="B51" i="8" s="1"/>
  <c r="F53" i="13"/>
  <c r="D58" i="1"/>
  <c r="B57" i="6" s="1"/>
  <c r="B55" i="8" s="1"/>
  <c r="F57" i="13"/>
  <c r="D51" i="1"/>
  <c r="B50" i="6" s="1"/>
  <c r="B48" i="8" s="1"/>
  <c r="F50" i="13"/>
  <c r="D55" i="1"/>
  <c r="B54" i="6" s="1"/>
  <c r="B52" i="8" s="1"/>
  <c r="F54" i="13"/>
  <c r="D59" i="1"/>
  <c r="B58" i="6" s="1"/>
  <c r="B56" i="8" s="1"/>
  <c r="F58" i="13"/>
  <c r="D38" i="1"/>
  <c r="F37" i="13"/>
  <c r="D44" i="1"/>
  <c r="B43" i="6" s="1"/>
  <c r="B41" i="8" s="1"/>
  <c r="F43" i="13"/>
  <c r="D48" i="1"/>
  <c r="B47" i="6" s="1"/>
  <c r="B45" i="8" s="1"/>
  <c r="F47" i="13"/>
  <c r="D39" i="1"/>
  <c r="F38" i="13"/>
  <c r="D45" i="1"/>
  <c r="B44" i="6" s="1"/>
  <c r="B42" i="8" s="1"/>
  <c r="F44" i="13"/>
  <c r="D49" i="1"/>
  <c r="B48" i="6" s="1"/>
  <c r="B46" i="8" s="1"/>
  <c r="F48" i="13"/>
  <c r="D36" i="1"/>
  <c r="F35" i="13"/>
  <c r="D40" i="1"/>
  <c r="B39" i="6" s="1"/>
  <c r="B37" i="8" s="1"/>
  <c r="F39" i="13"/>
  <c r="D42" i="1"/>
  <c r="B41" i="6" s="1"/>
  <c r="B39" i="8" s="1"/>
  <c r="F41" i="13"/>
  <c r="D46" i="1"/>
  <c r="B45" i="6" s="1"/>
  <c r="B43" i="8" s="1"/>
  <c r="F45" i="13"/>
  <c r="D50" i="1"/>
  <c r="B49" i="6" s="1"/>
  <c r="B47" i="8" s="1"/>
  <c r="D37" i="1"/>
  <c r="F36" i="13"/>
  <c r="D43" i="1"/>
  <c r="B42" i="6" s="1"/>
  <c r="B40" i="8" s="1"/>
  <c r="F42" i="13"/>
  <c r="D47" i="1"/>
  <c r="B46" i="6" s="1"/>
  <c r="B44" i="8" s="1"/>
  <c r="F46" i="13"/>
  <c r="C31" i="1"/>
  <c r="F30" i="13" s="1"/>
  <c r="C34" i="1"/>
  <c r="F33" i="13" s="1"/>
  <c r="C32" i="1"/>
  <c r="F31" i="13" s="1"/>
  <c r="C33" i="1"/>
  <c r="F32" i="13" s="1"/>
  <c r="C30" i="1"/>
  <c r="F29" i="13" s="1"/>
  <c r="C35" i="1"/>
  <c r="F34" i="13" s="1"/>
  <c r="C29" i="1"/>
  <c r="F28" i="13" s="1"/>
  <c r="C25" i="1"/>
  <c r="F24" i="13" s="1"/>
  <c r="C28" i="1"/>
  <c r="F27" i="13" s="1"/>
  <c r="S41" i="1"/>
  <c r="J40" i="6" s="1"/>
  <c r="H38" i="8" s="1"/>
  <c r="Y58" i="6"/>
  <c r="Q56" i="8" s="1"/>
  <c r="X58" i="6"/>
  <c r="P56" i="8" s="1"/>
  <c r="W58" i="6"/>
  <c r="U58" i="6"/>
  <c r="O56" i="8" s="1"/>
  <c r="T58" i="6"/>
  <c r="N56" i="8" s="1"/>
  <c r="S58" i="6"/>
  <c r="M56" i="8" s="1"/>
  <c r="R58" i="6"/>
  <c r="P58" i="6"/>
  <c r="L56" i="8" s="1"/>
  <c r="O58" i="6"/>
  <c r="K56" i="8" s="1"/>
  <c r="N58" i="6"/>
  <c r="J56" i="8" s="1"/>
  <c r="M58" i="6"/>
  <c r="K58" i="6"/>
  <c r="I56" i="8" s="1"/>
  <c r="J58" i="6"/>
  <c r="H56" i="8" s="1"/>
  <c r="I58" i="6"/>
  <c r="G56" i="8" s="1"/>
  <c r="H58" i="6"/>
  <c r="F58" i="6"/>
  <c r="F56" i="8" s="1"/>
  <c r="E58" i="6"/>
  <c r="E56" i="8" s="1"/>
  <c r="D58" i="6"/>
  <c r="D56" i="8" s="1"/>
  <c r="C58" i="6"/>
  <c r="C56" i="8" s="1"/>
  <c r="Y57" i="6"/>
  <c r="Q55" i="8" s="1"/>
  <c r="X57" i="6"/>
  <c r="P55" i="8" s="1"/>
  <c r="W57" i="6"/>
  <c r="U57" i="6"/>
  <c r="O55" i="8" s="1"/>
  <c r="T57" i="6"/>
  <c r="N55" i="8" s="1"/>
  <c r="S57" i="6"/>
  <c r="M55" i="8" s="1"/>
  <c r="R57" i="6"/>
  <c r="P57" i="6"/>
  <c r="L55" i="8" s="1"/>
  <c r="O57" i="6"/>
  <c r="K55" i="8" s="1"/>
  <c r="N57" i="6"/>
  <c r="J55" i="8" s="1"/>
  <c r="M57" i="6"/>
  <c r="K57" i="6"/>
  <c r="I55" i="8" s="1"/>
  <c r="J57" i="6"/>
  <c r="H55" i="8" s="1"/>
  <c r="I57" i="6"/>
  <c r="G55" i="8" s="1"/>
  <c r="H57" i="6"/>
  <c r="F57" i="6"/>
  <c r="F55" i="8" s="1"/>
  <c r="E57" i="6"/>
  <c r="E55" i="8" s="1"/>
  <c r="D57" i="6"/>
  <c r="D55" i="8" s="1"/>
  <c r="C57" i="6"/>
  <c r="C55" i="8" s="1"/>
  <c r="Y56" i="6"/>
  <c r="Q54" i="8" s="1"/>
  <c r="X56" i="6"/>
  <c r="P54" i="8" s="1"/>
  <c r="W56" i="6"/>
  <c r="U56" i="6"/>
  <c r="O54" i="8" s="1"/>
  <c r="T56" i="6"/>
  <c r="N54" i="8" s="1"/>
  <c r="S56" i="6"/>
  <c r="M54" i="8" s="1"/>
  <c r="R56" i="6"/>
  <c r="P56" i="6"/>
  <c r="L54" i="8" s="1"/>
  <c r="O56" i="6"/>
  <c r="K54" i="8" s="1"/>
  <c r="N56" i="6"/>
  <c r="J54" i="8" s="1"/>
  <c r="M56" i="6"/>
  <c r="K56" i="6"/>
  <c r="I54" i="8" s="1"/>
  <c r="J56" i="6"/>
  <c r="H54" i="8" s="1"/>
  <c r="I56" i="6"/>
  <c r="G54" i="8" s="1"/>
  <c r="H56" i="6"/>
  <c r="F56" i="6"/>
  <c r="F54" i="8" s="1"/>
  <c r="E56" i="6"/>
  <c r="E54" i="8" s="1"/>
  <c r="D56" i="6"/>
  <c r="D54" i="8" s="1"/>
  <c r="C56" i="6"/>
  <c r="C54" i="8" s="1"/>
  <c r="Y55" i="6"/>
  <c r="Q53" i="8" s="1"/>
  <c r="X55" i="6"/>
  <c r="P53" i="8" s="1"/>
  <c r="W55" i="6"/>
  <c r="U55" i="6"/>
  <c r="O53" i="8" s="1"/>
  <c r="T55" i="6"/>
  <c r="N53" i="8" s="1"/>
  <c r="S55" i="6"/>
  <c r="M53" i="8" s="1"/>
  <c r="R55" i="6"/>
  <c r="P55" i="6"/>
  <c r="L53" i="8" s="1"/>
  <c r="O55" i="6"/>
  <c r="K53" i="8" s="1"/>
  <c r="N55" i="6"/>
  <c r="J53" i="8" s="1"/>
  <c r="M55" i="6"/>
  <c r="K55" i="6"/>
  <c r="I53" i="8" s="1"/>
  <c r="J55" i="6"/>
  <c r="H53" i="8" s="1"/>
  <c r="I55" i="6"/>
  <c r="G53" i="8" s="1"/>
  <c r="H55" i="6"/>
  <c r="F55" i="6"/>
  <c r="F53" i="8" s="1"/>
  <c r="E55" i="6"/>
  <c r="E53" i="8" s="1"/>
  <c r="D55" i="6"/>
  <c r="D53" i="8" s="1"/>
  <c r="C55" i="6"/>
  <c r="C53" i="8" s="1"/>
  <c r="Y54" i="6"/>
  <c r="Q52" i="8" s="1"/>
  <c r="X54" i="6"/>
  <c r="P52" i="8" s="1"/>
  <c r="W54" i="6"/>
  <c r="U54" i="6"/>
  <c r="O52" i="8" s="1"/>
  <c r="T54" i="6"/>
  <c r="N52" i="8" s="1"/>
  <c r="S54" i="6"/>
  <c r="M52" i="8" s="1"/>
  <c r="R54" i="6"/>
  <c r="P54" i="6"/>
  <c r="L52" i="8" s="1"/>
  <c r="O54" i="6"/>
  <c r="K52" i="8" s="1"/>
  <c r="N54" i="6"/>
  <c r="J52" i="8" s="1"/>
  <c r="M54" i="6"/>
  <c r="K54" i="6"/>
  <c r="I52" i="8" s="1"/>
  <c r="J54" i="6"/>
  <c r="H52" i="8" s="1"/>
  <c r="I54" i="6"/>
  <c r="G52" i="8" s="1"/>
  <c r="H54" i="6"/>
  <c r="F54" i="6"/>
  <c r="F52" i="8" s="1"/>
  <c r="E54" i="6"/>
  <c r="E52" i="8" s="1"/>
  <c r="D54" i="6"/>
  <c r="D52" i="8" s="1"/>
  <c r="C54" i="6"/>
  <c r="C52" i="8" s="1"/>
  <c r="Y53" i="6"/>
  <c r="Q51" i="8" s="1"/>
  <c r="X53" i="6"/>
  <c r="P51" i="8" s="1"/>
  <c r="W53" i="6"/>
  <c r="U53" i="6"/>
  <c r="O51" i="8" s="1"/>
  <c r="T53" i="6"/>
  <c r="N51" i="8" s="1"/>
  <c r="S53" i="6"/>
  <c r="M51" i="8" s="1"/>
  <c r="R53" i="6"/>
  <c r="P53" i="6"/>
  <c r="L51" i="8" s="1"/>
  <c r="O53" i="6"/>
  <c r="K51" i="8" s="1"/>
  <c r="N53" i="6"/>
  <c r="J51" i="8" s="1"/>
  <c r="M53" i="6"/>
  <c r="K53" i="6"/>
  <c r="I51" i="8" s="1"/>
  <c r="J53" i="6"/>
  <c r="H51" i="8" s="1"/>
  <c r="I53" i="6"/>
  <c r="G51" i="8" s="1"/>
  <c r="H53" i="6"/>
  <c r="F53" i="6"/>
  <c r="F51" i="8" s="1"/>
  <c r="E53" i="6"/>
  <c r="E51" i="8" s="1"/>
  <c r="D53" i="6"/>
  <c r="D51" i="8" s="1"/>
  <c r="C53" i="6"/>
  <c r="C51" i="8" s="1"/>
  <c r="Y52" i="6"/>
  <c r="Q50" i="8" s="1"/>
  <c r="X52" i="6"/>
  <c r="P50" i="8" s="1"/>
  <c r="W52" i="6"/>
  <c r="U52" i="6"/>
  <c r="O50" i="8" s="1"/>
  <c r="T52" i="6"/>
  <c r="N50" i="8" s="1"/>
  <c r="S52" i="6"/>
  <c r="M50" i="8" s="1"/>
  <c r="R52" i="6"/>
  <c r="P52" i="6"/>
  <c r="L50" i="8" s="1"/>
  <c r="O52" i="6"/>
  <c r="K50" i="8" s="1"/>
  <c r="N52" i="6"/>
  <c r="J50" i="8" s="1"/>
  <c r="M52" i="6"/>
  <c r="K52" i="6"/>
  <c r="I50" i="8" s="1"/>
  <c r="J52" i="6"/>
  <c r="H50" i="8" s="1"/>
  <c r="I52" i="6"/>
  <c r="G50" i="8" s="1"/>
  <c r="H52" i="6"/>
  <c r="F52" i="6"/>
  <c r="F50" i="8" s="1"/>
  <c r="E52" i="6"/>
  <c r="E50" i="8" s="1"/>
  <c r="D52" i="6"/>
  <c r="D50" i="8" s="1"/>
  <c r="C52" i="6"/>
  <c r="C50" i="8" s="1"/>
  <c r="Y51" i="6"/>
  <c r="Q49" i="8" s="1"/>
  <c r="X51" i="6"/>
  <c r="P49" i="8" s="1"/>
  <c r="W51" i="6"/>
  <c r="U51" i="6"/>
  <c r="O49" i="8" s="1"/>
  <c r="T51" i="6"/>
  <c r="N49" i="8" s="1"/>
  <c r="S51" i="6"/>
  <c r="M49" i="8" s="1"/>
  <c r="R51" i="6"/>
  <c r="P51" i="6"/>
  <c r="L49" i="8" s="1"/>
  <c r="O51" i="6"/>
  <c r="K49" i="8" s="1"/>
  <c r="N51" i="6"/>
  <c r="J49" i="8" s="1"/>
  <c r="M51" i="6"/>
  <c r="K51" i="6"/>
  <c r="I49" i="8" s="1"/>
  <c r="J51" i="6"/>
  <c r="H49" i="8" s="1"/>
  <c r="I51" i="6"/>
  <c r="G49" i="8" s="1"/>
  <c r="H51" i="6"/>
  <c r="F51" i="6"/>
  <c r="F49" i="8" s="1"/>
  <c r="E51" i="6"/>
  <c r="E49" i="8" s="1"/>
  <c r="D51" i="6"/>
  <c r="D49" i="8" s="1"/>
  <c r="C51" i="6"/>
  <c r="C49" i="8" s="1"/>
  <c r="Y50" i="6"/>
  <c r="Q48" i="8" s="1"/>
  <c r="X50" i="6"/>
  <c r="P48" i="8" s="1"/>
  <c r="W50" i="6"/>
  <c r="U50" i="6"/>
  <c r="O48" i="8" s="1"/>
  <c r="T50" i="6"/>
  <c r="N48" i="8" s="1"/>
  <c r="S50" i="6"/>
  <c r="M48" i="8" s="1"/>
  <c r="R50" i="6"/>
  <c r="P50" i="6"/>
  <c r="L48" i="8" s="1"/>
  <c r="O50" i="6"/>
  <c r="K48" i="8" s="1"/>
  <c r="N50" i="6"/>
  <c r="J48" i="8" s="1"/>
  <c r="M50" i="6"/>
  <c r="K50" i="6"/>
  <c r="I48" i="8" s="1"/>
  <c r="J50" i="6"/>
  <c r="H48" i="8" s="1"/>
  <c r="I50" i="6"/>
  <c r="G48" i="8" s="1"/>
  <c r="H50" i="6"/>
  <c r="F50" i="6"/>
  <c r="F48" i="8" s="1"/>
  <c r="E50" i="6"/>
  <c r="E48" i="8" s="1"/>
  <c r="D50" i="6"/>
  <c r="D48" i="8" s="1"/>
  <c r="C50" i="6"/>
  <c r="C48" i="8" s="1"/>
  <c r="Y49" i="6"/>
  <c r="Q47" i="8" s="1"/>
  <c r="X49" i="6"/>
  <c r="P47" i="8" s="1"/>
  <c r="W49" i="6"/>
  <c r="U49" i="6"/>
  <c r="O47" i="8" s="1"/>
  <c r="T49" i="6"/>
  <c r="N47" i="8" s="1"/>
  <c r="S49" i="6"/>
  <c r="M47" i="8" s="1"/>
  <c r="R49" i="6"/>
  <c r="P49" i="6"/>
  <c r="L47" i="8" s="1"/>
  <c r="O49" i="6"/>
  <c r="K47" i="8" s="1"/>
  <c r="N49" i="6"/>
  <c r="J47" i="8" s="1"/>
  <c r="M49" i="6"/>
  <c r="K49" i="6"/>
  <c r="I47" i="8" s="1"/>
  <c r="J49" i="6"/>
  <c r="H47" i="8" s="1"/>
  <c r="I49" i="6"/>
  <c r="G47" i="8" s="1"/>
  <c r="H49" i="6"/>
  <c r="F49" i="6"/>
  <c r="F47" i="8" s="1"/>
  <c r="E49" i="6"/>
  <c r="E47" i="8" s="1"/>
  <c r="D49" i="6"/>
  <c r="D47" i="8" s="1"/>
  <c r="C49" i="6"/>
  <c r="C47" i="8" s="1"/>
  <c r="Y48" i="6"/>
  <c r="Q46" i="8" s="1"/>
  <c r="X48" i="6"/>
  <c r="P46" i="8" s="1"/>
  <c r="W48" i="6"/>
  <c r="U48" i="6"/>
  <c r="O46" i="8" s="1"/>
  <c r="T48" i="6"/>
  <c r="N46" i="8" s="1"/>
  <c r="S48" i="6"/>
  <c r="M46" i="8" s="1"/>
  <c r="R48" i="6"/>
  <c r="P48" i="6"/>
  <c r="L46" i="8" s="1"/>
  <c r="O48" i="6"/>
  <c r="K46" i="8" s="1"/>
  <c r="N48" i="6"/>
  <c r="J46" i="8" s="1"/>
  <c r="M48" i="6"/>
  <c r="K48" i="6"/>
  <c r="I46" i="8" s="1"/>
  <c r="J48" i="6"/>
  <c r="H46" i="8" s="1"/>
  <c r="I48" i="6"/>
  <c r="G46" i="8" s="1"/>
  <c r="H48" i="6"/>
  <c r="F48" i="6"/>
  <c r="F46" i="8" s="1"/>
  <c r="E48" i="6"/>
  <c r="E46" i="8" s="1"/>
  <c r="D48" i="6"/>
  <c r="D46" i="8" s="1"/>
  <c r="C48" i="6"/>
  <c r="C46" i="8" s="1"/>
  <c r="Y47" i="6"/>
  <c r="Q45" i="8" s="1"/>
  <c r="X47" i="6"/>
  <c r="P45" i="8" s="1"/>
  <c r="W47" i="6"/>
  <c r="U47" i="6"/>
  <c r="O45" i="8" s="1"/>
  <c r="T47" i="6"/>
  <c r="N45" i="8" s="1"/>
  <c r="S47" i="6"/>
  <c r="M45" i="8" s="1"/>
  <c r="R47" i="6"/>
  <c r="P47" i="6"/>
  <c r="L45" i="8" s="1"/>
  <c r="O47" i="6"/>
  <c r="K45" i="8" s="1"/>
  <c r="N47" i="6"/>
  <c r="J45" i="8" s="1"/>
  <c r="M47" i="6"/>
  <c r="K47" i="6"/>
  <c r="I45" i="8" s="1"/>
  <c r="J47" i="6"/>
  <c r="H45" i="8" s="1"/>
  <c r="I47" i="6"/>
  <c r="G45" i="8" s="1"/>
  <c r="H47" i="6"/>
  <c r="F47" i="6"/>
  <c r="F45" i="8" s="1"/>
  <c r="E47" i="6"/>
  <c r="E45" i="8" s="1"/>
  <c r="D47" i="6"/>
  <c r="D45" i="8" s="1"/>
  <c r="C47" i="6"/>
  <c r="C45" i="8" s="1"/>
  <c r="Y46" i="6"/>
  <c r="Q44" i="8" s="1"/>
  <c r="X46" i="6"/>
  <c r="P44" i="8" s="1"/>
  <c r="W46" i="6"/>
  <c r="U46" i="6"/>
  <c r="O44" i="8" s="1"/>
  <c r="T46" i="6"/>
  <c r="N44" i="8" s="1"/>
  <c r="S46" i="6"/>
  <c r="M44" i="8" s="1"/>
  <c r="R46" i="6"/>
  <c r="P46" i="6"/>
  <c r="L44" i="8" s="1"/>
  <c r="O46" i="6"/>
  <c r="K44" i="8" s="1"/>
  <c r="N46" i="6"/>
  <c r="J44" i="8" s="1"/>
  <c r="M46" i="6"/>
  <c r="K46" i="6"/>
  <c r="I44" i="8" s="1"/>
  <c r="J46" i="6"/>
  <c r="H44" i="8" s="1"/>
  <c r="I46" i="6"/>
  <c r="G44" i="8" s="1"/>
  <c r="H46" i="6"/>
  <c r="F46" i="6"/>
  <c r="F44" i="8" s="1"/>
  <c r="E46" i="6"/>
  <c r="E44" i="8" s="1"/>
  <c r="D46" i="6"/>
  <c r="D44" i="8" s="1"/>
  <c r="C46" i="6"/>
  <c r="C44" i="8" s="1"/>
  <c r="Y45" i="6"/>
  <c r="Q43" i="8" s="1"/>
  <c r="X45" i="6"/>
  <c r="P43" i="8" s="1"/>
  <c r="W45" i="6"/>
  <c r="U45" i="6"/>
  <c r="O43" i="8" s="1"/>
  <c r="T45" i="6"/>
  <c r="N43" i="8" s="1"/>
  <c r="S45" i="6"/>
  <c r="M43" i="8" s="1"/>
  <c r="R45" i="6"/>
  <c r="P45" i="6"/>
  <c r="L43" i="8" s="1"/>
  <c r="O45" i="6"/>
  <c r="K43" i="8" s="1"/>
  <c r="N45" i="6"/>
  <c r="J43" i="8" s="1"/>
  <c r="M45" i="6"/>
  <c r="K45" i="6"/>
  <c r="I43" i="8" s="1"/>
  <c r="J45" i="6"/>
  <c r="H43" i="8" s="1"/>
  <c r="I45" i="6"/>
  <c r="G43" i="8" s="1"/>
  <c r="H45" i="6"/>
  <c r="F45" i="6"/>
  <c r="F43" i="8" s="1"/>
  <c r="E45" i="6"/>
  <c r="E43" i="8" s="1"/>
  <c r="D45" i="6"/>
  <c r="D43" i="8" s="1"/>
  <c r="C45" i="6"/>
  <c r="C43" i="8" s="1"/>
  <c r="Y44" i="6"/>
  <c r="Q42" i="8" s="1"/>
  <c r="X44" i="6"/>
  <c r="P42" i="8" s="1"/>
  <c r="W44" i="6"/>
  <c r="U44" i="6"/>
  <c r="O42" i="8" s="1"/>
  <c r="T44" i="6"/>
  <c r="N42" i="8" s="1"/>
  <c r="S44" i="6"/>
  <c r="M42" i="8" s="1"/>
  <c r="R44" i="6"/>
  <c r="P44" i="6"/>
  <c r="L42" i="8" s="1"/>
  <c r="O44" i="6"/>
  <c r="K42" i="8" s="1"/>
  <c r="N44" i="6"/>
  <c r="J42" i="8" s="1"/>
  <c r="M44" i="6"/>
  <c r="K44" i="6"/>
  <c r="I42" i="8" s="1"/>
  <c r="J44" i="6"/>
  <c r="H42" i="8" s="1"/>
  <c r="I44" i="6"/>
  <c r="G42" i="8" s="1"/>
  <c r="H44" i="6"/>
  <c r="F44" i="6"/>
  <c r="F42" i="8" s="1"/>
  <c r="E44" i="6"/>
  <c r="E42" i="8" s="1"/>
  <c r="D44" i="6"/>
  <c r="D42" i="8" s="1"/>
  <c r="C44" i="6"/>
  <c r="C42" i="8" s="1"/>
  <c r="Y43" i="6"/>
  <c r="Q41" i="8" s="1"/>
  <c r="X43" i="6"/>
  <c r="P41" i="8" s="1"/>
  <c r="W43" i="6"/>
  <c r="U43" i="6"/>
  <c r="O41" i="8" s="1"/>
  <c r="T43" i="6"/>
  <c r="N41" i="8" s="1"/>
  <c r="S43" i="6"/>
  <c r="M41" i="8" s="1"/>
  <c r="R43" i="6"/>
  <c r="P43" i="6"/>
  <c r="L41" i="8" s="1"/>
  <c r="O43" i="6"/>
  <c r="K41" i="8" s="1"/>
  <c r="N43" i="6"/>
  <c r="J41" i="8" s="1"/>
  <c r="M43" i="6"/>
  <c r="K43" i="6"/>
  <c r="I41" i="8" s="1"/>
  <c r="J43" i="6"/>
  <c r="H41" i="8" s="1"/>
  <c r="I43" i="6"/>
  <c r="G41" i="8" s="1"/>
  <c r="H43" i="6"/>
  <c r="F43" i="6"/>
  <c r="F41" i="8" s="1"/>
  <c r="E43" i="6"/>
  <c r="E41" i="8" s="1"/>
  <c r="D43" i="6"/>
  <c r="D41" i="8" s="1"/>
  <c r="C43" i="6"/>
  <c r="C41" i="8" s="1"/>
  <c r="Y42" i="6"/>
  <c r="Q40" i="8" s="1"/>
  <c r="X42" i="6"/>
  <c r="P40" i="8" s="1"/>
  <c r="W42" i="6"/>
  <c r="U42" i="6"/>
  <c r="O40" i="8" s="1"/>
  <c r="T42" i="6"/>
  <c r="N40" i="8" s="1"/>
  <c r="S42" i="6"/>
  <c r="M40" i="8" s="1"/>
  <c r="R42" i="6"/>
  <c r="P42" i="6"/>
  <c r="L40" i="8" s="1"/>
  <c r="O42" i="6"/>
  <c r="K40" i="8" s="1"/>
  <c r="N42" i="6"/>
  <c r="J40" i="8" s="1"/>
  <c r="M42" i="6"/>
  <c r="K42" i="6"/>
  <c r="I40" i="8" s="1"/>
  <c r="J42" i="6"/>
  <c r="H40" i="8" s="1"/>
  <c r="I42" i="6"/>
  <c r="G40" i="8" s="1"/>
  <c r="H42" i="6"/>
  <c r="F42" i="6"/>
  <c r="F40" i="8" s="1"/>
  <c r="E42" i="6"/>
  <c r="E40" i="8" s="1"/>
  <c r="D42" i="6"/>
  <c r="D40" i="8" s="1"/>
  <c r="C42" i="6"/>
  <c r="C40" i="8" s="1"/>
  <c r="Y41" i="6"/>
  <c r="Q39" i="8" s="1"/>
  <c r="X41" i="6"/>
  <c r="P39" i="8" s="1"/>
  <c r="W41" i="6"/>
  <c r="U41" i="6"/>
  <c r="O39" i="8" s="1"/>
  <c r="T41" i="6"/>
  <c r="N39" i="8" s="1"/>
  <c r="S41" i="6"/>
  <c r="M39" i="8" s="1"/>
  <c r="R41" i="6"/>
  <c r="P41" i="6"/>
  <c r="L39" i="8" s="1"/>
  <c r="O41" i="6"/>
  <c r="K39" i="8" s="1"/>
  <c r="N41" i="6"/>
  <c r="J39" i="8" s="1"/>
  <c r="M41" i="6"/>
  <c r="K41" i="6"/>
  <c r="I39" i="8" s="1"/>
  <c r="J41" i="6"/>
  <c r="H39" i="8" s="1"/>
  <c r="I41" i="6"/>
  <c r="G39" i="8" s="1"/>
  <c r="H41" i="6"/>
  <c r="F41" i="6"/>
  <c r="F39" i="8" s="1"/>
  <c r="E41" i="6"/>
  <c r="E39" i="8" s="1"/>
  <c r="D41" i="6"/>
  <c r="D39" i="8" s="1"/>
  <c r="C41" i="6"/>
  <c r="C39" i="8" s="1"/>
  <c r="Y40" i="6"/>
  <c r="Q38" i="8" s="1"/>
  <c r="X40" i="6"/>
  <c r="P38" i="8" s="1"/>
  <c r="W40" i="6"/>
  <c r="U40" i="6"/>
  <c r="O38" i="8" s="1"/>
  <c r="T40" i="6"/>
  <c r="N38" i="8" s="1"/>
  <c r="S40" i="6"/>
  <c r="M38" i="8" s="1"/>
  <c r="R40" i="6"/>
  <c r="P40" i="6"/>
  <c r="L38" i="8" s="1"/>
  <c r="O40" i="6"/>
  <c r="K38" i="8" s="1"/>
  <c r="N40" i="6"/>
  <c r="J38" i="8" s="1"/>
  <c r="M40" i="6"/>
  <c r="K40" i="6"/>
  <c r="I38" i="8" s="1"/>
  <c r="H40" i="6"/>
  <c r="F40" i="6"/>
  <c r="F38" i="8" s="1"/>
  <c r="E40" i="6"/>
  <c r="E38" i="8" s="1"/>
  <c r="D40" i="6"/>
  <c r="D38" i="8" s="1"/>
  <c r="Y39" i="6"/>
  <c r="Q37" i="8" s="1"/>
  <c r="X39" i="6"/>
  <c r="P37" i="8" s="1"/>
  <c r="W39" i="6"/>
  <c r="U39" i="6"/>
  <c r="O37" i="8" s="1"/>
  <c r="T39" i="6"/>
  <c r="N37" i="8" s="1"/>
  <c r="S39" i="6"/>
  <c r="M37" i="8" s="1"/>
  <c r="R39" i="6"/>
  <c r="P39" i="6"/>
  <c r="L37" i="8" s="1"/>
  <c r="O39" i="6"/>
  <c r="K37" i="8" s="1"/>
  <c r="N39" i="6"/>
  <c r="J37" i="8" s="1"/>
  <c r="M39" i="6"/>
  <c r="K39" i="6"/>
  <c r="I37" i="8" s="1"/>
  <c r="J39" i="6"/>
  <c r="H37" i="8" s="1"/>
  <c r="I39" i="6"/>
  <c r="G37" i="8" s="1"/>
  <c r="H39" i="6"/>
  <c r="F39" i="6"/>
  <c r="F37" i="8" s="1"/>
  <c r="E39" i="6"/>
  <c r="E37" i="8" s="1"/>
  <c r="D39" i="6"/>
  <c r="D37" i="8" s="1"/>
  <c r="C39" i="6"/>
  <c r="C37" i="8" s="1"/>
  <c r="BE23" i="1" l="1"/>
  <c r="BE21" i="1"/>
  <c r="C21" i="1" s="1"/>
  <c r="F20" i="13" s="1"/>
  <c r="AR22" i="1"/>
  <c r="C22" i="1" s="1"/>
  <c r="F21" i="13" s="1"/>
  <c r="L21" i="6"/>
  <c r="L20" i="6"/>
  <c r="C24" i="1"/>
  <c r="F23" i="13" s="1"/>
  <c r="C26" i="1"/>
  <c r="F25" i="13" s="1"/>
  <c r="C23" i="1"/>
  <c r="F22" i="13" s="1"/>
  <c r="C27" i="1"/>
  <c r="F26" i="13" s="1"/>
  <c r="I40" i="6"/>
  <c r="G38" i="8" s="1"/>
  <c r="C41" i="1"/>
  <c r="F40" i="13" s="1"/>
  <c r="BB60" i="1"/>
  <c r="AO60" i="1"/>
  <c r="AB60" i="1"/>
  <c r="BB20" i="1"/>
  <c r="AO20" i="1"/>
  <c r="AB20" i="1"/>
  <c r="F19" i="6"/>
  <c r="F17" i="8" s="1"/>
  <c r="BB19" i="1"/>
  <c r="AO19" i="1"/>
  <c r="AB19" i="1"/>
  <c r="F18" i="6"/>
  <c r="F16" i="8" s="1"/>
  <c r="AE19" i="1" l="1"/>
  <c r="AE20" i="1"/>
  <c r="Q18" i="6"/>
  <c r="AR19" i="1"/>
  <c r="Q19" i="6"/>
  <c r="V18" i="6"/>
  <c r="V19" i="6"/>
  <c r="BE20" i="1"/>
  <c r="D41" i="1"/>
  <c r="B40" i="6" s="1"/>
  <c r="B38" i="8" s="1"/>
  <c r="C40" i="6"/>
  <c r="C38" i="8" s="1"/>
  <c r="C60" i="1"/>
  <c r="C17" i="11"/>
  <c r="D37" i="11"/>
  <c r="C37" i="11"/>
  <c r="B37" i="11"/>
  <c r="D36" i="11"/>
  <c r="C36" i="11"/>
  <c r="B36" i="11"/>
  <c r="D35" i="11"/>
  <c r="C35" i="11"/>
  <c r="B35" i="11"/>
  <c r="D34" i="11"/>
  <c r="C34" i="11"/>
  <c r="B34" i="11"/>
  <c r="D33" i="11"/>
  <c r="C33" i="11"/>
  <c r="B33" i="11"/>
  <c r="D32" i="11"/>
  <c r="C32" i="11"/>
  <c r="B32" i="11"/>
  <c r="D31" i="11"/>
  <c r="C31" i="11"/>
  <c r="B31" i="11"/>
  <c r="D30" i="11"/>
  <c r="C30" i="11"/>
  <c r="B30" i="11"/>
  <c r="D58" i="11"/>
  <c r="C58" i="11"/>
  <c r="D29" i="11"/>
  <c r="C29" i="11"/>
  <c r="B29" i="11"/>
  <c r="D28" i="11"/>
  <c r="C28" i="11"/>
  <c r="B28" i="11"/>
  <c r="D27" i="11"/>
  <c r="C27" i="11"/>
  <c r="B27" i="11"/>
  <c r="D26" i="11"/>
  <c r="C26" i="11"/>
  <c r="B26" i="11"/>
  <c r="D25" i="11"/>
  <c r="C25" i="11"/>
  <c r="B25" i="11"/>
  <c r="D24" i="11"/>
  <c r="C24" i="11"/>
  <c r="B24" i="11"/>
  <c r="D23" i="11"/>
  <c r="C23" i="11"/>
  <c r="B23" i="11"/>
  <c r="D22" i="11"/>
  <c r="C22" i="11"/>
  <c r="B22" i="11"/>
  <c r="D21" i="11"/>
  <c r="C21" i="11"/>
  <c r="B21" i="11"/>
  <c r="D20" i="11"/>
  <c r="C20" i="11"/>
  <c r="B20" i="11"/>
  <c r="D19" i="11"/>
  <c r="C19" i="11"/>
  <c r="B19" i="11"/>
  <c r="D18" i="11"/>
  <c r="C18" i="11"/>
  <c r="B18" i="11"/>
  <c r="D17" i="11"/>
  <c r="B17" i="11"/>
  <c r="D16" i="11"/>
  <c r="C16" i="11"/>
  <c r="B16" i="11"/>
  <c r="D15" i="11"/>
  <c r="C15" i="11"/>
  <c r="B15" i="11"/>
  <c r="D14" i="11"/>
  <c r="C14" i="11"/>
  <c r="B14" i="11"/>
  <c r="D13" i="11"/>
  <c r="C13" i="11"/>
  <c r="B13" i="11"/>
  <c r="D12" i="11"/>
  <c r="C12" i="11"/>
  <c r="B12" i="11"/>
  <c r="D11" i="11"/>
  <c r="C11" i="11"/>
  <c r="B11" i="11"/>
  <c r="D10" i="11"/>
  <c r="C10" i="11"/>
  <c r="D9" i="11"/>
  <c r="C9" i="11"/>
  <c r="B10" i="11"/>
  <c r="B9" i="11"/>
  <c r="E4" i="11"/>
  <c r="E3" i="11"/>
  <c r="E2" i="11"/>
  <c r="AR20" i="1" l="1"/>
  <c r="BE19" i="1"/>
  <c r="L18" i="6"/>
  <c r="L19" i="6"/>
  <c r="C20" i="1"/>
  <c r="F19" i="13" s="1"/>
  <c r="D60" i="1"/>
  <c r="F59" i="13"/>
  <c r="C19" i="1"/>
  <c r="F18" i="13" s="1"/>
  <c r="W17" i="6"/>
  <c r="R17" i="6"/>
  <c r="M17" i="6"/>
  <c r="H17" i="6"/>
  <c r="E17" i="6"/>
  <c r="E15" i="8" s="1"/>
  <c r="D17" i="6"/>
  <c r="D15" i="8" s="1"/>
  <c r="W16" i="6"/>
  <c r="R16" i="6"/>
  <c r="M16" i="6"/>
  <c r="H16" i="6"/>
  <c r="E16" i="6"/>
  <c r="E14" i="8" s="1"/>
  <c r="D16" i="6"/>
  <c r="D14" i="8" s="1"/>
  <c r="W15" i="6"/>
  <c r="R15" i="6"/>
  <c r="M15" i="6"/>
  <c r="H15" i="6"/>
  <c r="E15" i="6"/>
  <c r="E13" i="8" s="1"/>
  <c r="D15" i="6"/>
  <c r="D13" i="8" s="1"/>
  <c r="W14" i="6"/>
  <c r="R14" i="6"/>
  <c r="M14" i="6"/>
  <c r="H14" i="6"/>
  <c r="E14" i="6"/>
  <c r="E12" i="8" s="1"/>
  <c r="D14" i="6"/>
  <c r="D12" i="8" s="1"/>
  <c r="W13" i="6"/>
  <c r="R13" i="6"/>
  <c r="M13" i="6"/>
  <c r="H13" i="6"/>
  <c r="E13" i="6"/>
  <c r="E11" i="8" s="1"/>
  <c r="D13" i="6"/>
  <c r="D11" i="8" s="1"/>
  <c r="W12" i="6"/>
  <c r="R12" i="6"/>
  <c r="M12" i="6"/>
  <c r="H12" i="6"/>
  <c r="E12" i="6"/>
  <c r="E10" i="8" s="1"/>
  <c r="D12" i="6"/>
  <c r="D10" i="8" s="1"/>
  <c r="AT8" i="1"/>
  <c r="U8" i="6" s="1"/>
  <c r="AG8" i="1"/>
  <c r="P8" i="6" s="1"/>
  <c r="T8" i="1"/>
  <c r="K8" i="6" s="1"/>
  <c r="G8" i="1"/>
  <c r="F8" i="6" s="1"/>
  <c r="E7" i="11" s="1"/>
  <c r="O6" i="8" l="1"/>
  <c r="O7" i="11"/>
  <c r="L6" i="8"/>
  <c r="K7" i="11"/>
  <c r="I6" i="8"/>
  <c r="G7" i="11"/>
  <c r="F6" i="8"/>
  <c r="H4" i="8"/>
  <c r="H3" i="8"/>
  <c r="H2" i="8"/>
  <c r="U17" i="6" l="1"/>
  <c r="O15" i="8" s="1"/>
  <c r="W59" i="6" l="1"/>
  <c r="W38" i="6"/>
  <c r="W37" i="6"/>
  <c r="W36" i="6"/>
  <c r="W35" i="6"/>
  <c r="W34" i="6"/>
  <c r="W33" i="6"/>
  <c r="W32" i="6"/>
  <c r="W31" i="6"/>
  <c r="W30" i="6"/>
  <c r="W29" i="6"/>
  <c r="W28" i="6"/>
  <c r="W27" i="6"/>
  <c r="W26" i="6"/>
  <c r="W25" i="6"/>
  <c r="W24" i="6"/>
  <c r="W23" i="6"/>
  <c r="W22" i="6"/>
  <c r="W21" i="6"/>
  <c r="W20" i="6"/>
  <c r="W19" i="6"/>
  <c r="W18" i="6"/>
  <c r="W11" i="6"/>
  <c r="W10" i="6"/>
  <c r="R59" i="6"/>
  <c r="R38" i="6"/>
  <c r="R37" i="6"/>
  <c r="R36" i="6"/>
  <c r="R35" i="6"/>
  <c r="R34" i="6"/>
  <c r="R33" i="6"/>
  <c r="R32" i="6"/>
  <c r="R31" i="6"/>
  <c r="R30" i="6"/>
  <c r="R29" i="6"/>
  <c r="R28" i="6"/>
  <c r="R27" i="6"/>
  <c r="R26" i="6"/>
  <c r="R25" i="6"/>
  <c r="R24" i="6"/>
  <c r="R23" i="6"/>
  <c r="R22" i="6"/>
  <c r="R21" i="6"/>
  <c r="R20" i="6"/>
  <c r="R19" i="6"/>
  <c r="R18" i="6"/>
  <c r="R11" i="6"/>
  <c r="R10" i="6"/>
  <c r="M59" i="6"/>
  <c r="M38" i="6"/>
  <c r="M37" i="6"/>
  <c r="M36" i="6"/>
  <c r="M35" i="6"/>
  <c r="M34" i="6"/>
  <c r="M33" i="6"/>
  <c r="M32" i="6"/>
  <c r="M31" i="6"/>
  <c r="M30" i="6"/>
  <c r="M29" i="6"/>
  <c r="M28" i="6"/>
  <c r="M27" i="6"/>
  <c r="M26" i="6"/>
  <c r="M25" i="6"/>
  <c r="M24" i="6"/>
  <c r="M23" i="6"/>
  <c r="M22" i="6"/>
  <c r="M21" i="6"/>
  <c r="M20" i="6"/>
  <c r="M19" i="6"/>
  <c r="M18" i="6"/>
  <c r="M11" i="6"/>
  <c r="M10" i="6"/>
  <c r="H59" i="6"/>
  <c r="H38" i="6"/>
  <c r="H37" i="6"/>
  <c r="H36" i="6"/>
  <c r="H35" i="6"/>
  <c r="H34" i="6"/>
  <c r="H33" i="6"/>
  <c r="H32" i="6"/>
  <c r="H31" i="6"/>
  <c r="H30" i="6"/>
  <c r="H29" i="6"/>
  <c r="H28" i="6"/>
  <c r="H27" i="6"/>
  <c r="H26" i="6"/>
  <c r="H25" i="6"/>
  <c r="H24" i="6"/>
  <c r="H23" i="6"/>
  <c r="H22" i="6"/>
  <c r="H21" i="6"/>
  <c r="H20" i="6"/>
  <c r="H19" i="6"/>
  <c r="H18" i="6"/>
  <c r="H11" i="6"/>
  <c r="E59" i="6"/>
  <c r="E57" i="8" s="1"/>
  <c r="E38" i="6"/>
  <c r="E36" i="8" s="1"/>
  <c r="E37" i="6"/>
  <c r="E35" i="8" s="1"/>
  <c r="E36" i="6"/>
  <c r="E34" i="8" s="1"/>
  <c r="E35" i="6"/>
  <c r="E33" i="8" s="1"/>
  <c r="E34" i="6"/>
  <c r="E32" i="8" s="1"/>
  <c r="E33" i="6"/>
  <c r="E31" i="8" s="1"/>
  <c r="E32" i="6"/>
  <c r="E30" i="8" s="1"/>
  <c r="E31" i="6"/>
  <c r="E29" i="8" s="1"/>
  <c r="E30" i="6"/>
  <c r="E28" i="8" s="1"/>
  <c r="E29" i="6"/>
  <c r="E27" i="8" s="1"/>
  <c r="E28" i="6"/>
  <c r="E26" i="8" s="1"/>
  <c r="E27" i="6"/>
  <c r="E25" i="8" s="1"/>
  <c r="E26" i="6"/>
  <c r="E24" i="8" s="1"/>
  <c r="E25" i="6"/>
  <c r="E23" i="8" s="1"/>
  <c r="E24" i="6"/>
  <c r="E22" i="8" s="1"/>
  <c r="E23" i="6"/>
  <c r="E21" i="8" s="1"/>
  <c r="E22" i="6"/>
  <c r="E20" i="8" s="1"/>
  <c r="E21" i="6"/>
  <c r="E19" i="8" s="1"/>
  <c r="E20" i="6"/>
  <c r="E18" i="8" s="1"/>
  <c r="E19" i="6"/>
  <c r="E17" i="8" s="1"/>
  <c r="E18" i="6"/>
  <c r="E16" i="8" s="1"/>
  <c r="E11" i="6"/>
  <c r="E9" i="8" s="1"/>
  <c r="E10" i="6"/>
  <c r="E8" i="8" s="1"/>
  <c r="D59" i="6"/>
  <c r="D57" i="8" s="1"/>
  <c r="D38" i="6"/>
  <c r="D36" i="8" s="1"/>
  <c r="D37" i="6"/>
  <c r="D35" i="8" s="1"/>
  <c r="D36" i="6"/>
  <c r="D34" i="8" s="1"/>
  <c r="D35" i="6"/>
  <c r="D33" i="8" s="1"/>
  <c r="D34" i="6"/>
  <c r="D32" i="8" s="1"/>
  <c r="D33" i="6"/>
  <c r="D31" i="8" s="1"/>
  <c r="D32" i="6"/>
  <c r="D30" i="8" s="1"/>
  <c r="D31" i="6"/>
  <c r="D29" i="8" s="1"/>
  <c r="D30" i="6"/>
  <c r="D28" i="8" s="1"/>
  <c r="D29" i="6"/>
  <c r="D27" i="8" s="1"/>
  <c r="D28" i="6"/>
  <c r="D26" i="8" s="1"/>
  <c r="D27" i="6"/>
  <c r="D25" i="8" s="1"/>
  <c r="D26" i="6"/>
  <c r="D24" i="8" s="1"/>
  <c r="D25" i="6"/>
  <c r="D23" i="8" s="1"/>
  <c r="D24" i="6"/>
  <c r="D22" i="8" s="1"/>
  <c r="D23" i="6"/>
  <c r="D21" i="8" s="1"/>
  <c r="D22" i="6"/>
  <c r="D20" i="8" s="1"/>
  <c r="D21" i="6"/>
  <c r="D19" i="8" s="1"/>
  <c r="D20" i="6"/>
  <c r="D18" i="8" s="1"/>
  <c r="D19" i="6"/>
  <c r="D17" i="8" s="1"/>
  <c r="D18" i="6"/>
  <c r="D16" i="8" s="1"/>
  <c r="D11" i="6"/>
  <c r="D9" i="8" s="1"/>
  <c r="D8" i="8"/>
  <c r="J3" i="6"/>
  <c r="A1" i="6"/>
  <c r="BA69" i="1" l="1"/>
  <c r="BA67" i="1"/>
  <c r="BA65" i="1"/>
  <c r="BA63" i="1"/>
  <c r="AU69" i="1"/>
  <c r="AU67" i="1"/>
  <c r="AU65" i="1"/>
  <c r="AU63" i="1"/>
  <c r="AN69" i="1"/>
  <c r="AN67" i="1"/>
  <c r="AN65" i="1"/>
  <c r="AN63" i="1"/>
  <c r="AH69" i="1"/>
  <c r="AH67" i="1"/>
  <c r="AH65" i="1"/>
  <c r="AH63" i="1"/>
  <c r="AA69" i="1"/>
  <c r="AA67" i="1"/>
  <c r="AA65" i="1"/>
  <c r="AA63" i="1"/>
  <c r="AO4" i="1" l="1"/>
  <c r="AO3" i="1"/>
  <c r="AO2" i="1"/>
  <c r="N69" i="1"/>
  <c r="N67" i="1"/>
  <c r="N65" i="1"/>
  <c r="N63" i="1"/>
  <c r="K2" i="1"/>
  <c r="K3" i="1"/>
  <c r="K4" i="1" l="1"/>
  <c r="BB18" i="1" l="1"/>
  <c r="BB17" i="1"/>
  <c r="BB16" i="1"/>
  <c r="BB15" i="1"/>
  <c r="BB14" i="1"/>
  <c r="BB13" i="1"/>
  <c r="BB12" i="1"/>
  <c r="BB11" i="1"/>
  <c r="AO18" i="1"/>
  <c r="AO17" i="1"/>
  <c r="AO16" i="1"/>
  <c r="AO15" i="1"/>
  <c r="AO14" i="1"/>
  <c r="AO13" i="1"/>
  <c r="AO12" i="1"/>
  <c r="AO11" i="1"/>
  <c r="AB18" i="1"/>
  <c r="AB17" i="1"/>
  <c r="AB16" i="1"/>
  <c r="AB15" i="1"/>
  <c r="AB14" i="1"/>
  <c r="AB13" i="1"/>
  <c r="AB12" i="1"/>
  <c r="AB11" i="1"/>
  <c r="AC11" i="1" s="1"/>
  <c r="U59" i="6"/>
  <c r="O57" i="8" s="1"/>
  <c r="U38" i="6"/>
  <c r="O36" i="8" s="1"/>
  <c r="U37" i="6"/>
  <c r="O35" i="8" s="1"/>
  <c r="U36" i="6"/>
  <c r="O34" i="8" s="1"/>
  <c r="U35" i="6"/>
  <c r="O33" i="8" s="1"/>
  <c r="U34" i="6"/>
  <c r="O32" i="8" s="1"/>
  <c r="U33" i="6"/>
  <c r="O31" i="8" s="1"/>
  <c r="U32" i="6"/>
  <c r="O30" i="8" s="1"/>
  <c r="U31" i="6"/>
  <c r="O29" i="8" s="1"/>
  <c r="U30" i="6"/>
  <c r="O28" i="8" s="1"/>
  <c r="U29" i="6"/>
  <c r="O27" i="8" s="1"/>
  <c r="U28" i="6"/>
  <c r="O26" i="8" s="1"/>
  <c r="U27" i="6"/>
  <c r="O25" i="8" s="1"/>
  <c r="U26" i="6"/>
  <c r="O24" i="8" s="1"/>
  <c r="U25" i="6"/>
  <c r="O23" i="8" s="1"/>
  <c r="U24" i="6"/>
  <c r="O22" i="8" s="1"/>
  <c r="U23" i="6"/>
  <c r="O21" i="8" s="1"/>
  <c r="U22" i="6"/>
  <c r="O20" i="8" s="1"/>
  <c r="U21" i="6"/>
  <c r="O19" i="8" s="1"/>
  <c r="U20" i="6"/>
  <c r="O18" i="8" s="1"/>
  <c r="U19" i="6"/>
  <c r="O17" i="8" s="1"/>
  <c r="U18" i="6"/>
  <c r="O16" i="8" s="1"/>
  <c r="P59" i="6"/>
  <c r="L57" i="8" s="1"/>
  <c r="P38" i="6"/>
  <c r="L36" i="8" s="1"/>
  <c r="P37" i="6"/>
  <c r="L35" i="8" s="1"/>
  <c r="P36" i="6"/>
  <c r="L34" i="8" s="1"/>
  <c r="P35" i="6"/>
  <c r="L33" i="8" s="1"/>
  <c r="P34" i="6"/>
  <c r="L32" i="8" s="1"/>
  <c r="P33" i="6"/>
  <c r="L31" i="8" s="1"/>
  <c r="P32" i="6"/>
  <c r="L30" i="8" s="1"/>
  <c r="P31" i="6"/>
  <c r="L29" i="8" s="1"/>
  <c r="P30" i="6"/>
  <c r="L28" i="8" s="1"/>
  <c r="P29" i="6"/>
  <c r="L27" i="8" s="1"/>
  <c r="P28" i="6"/>
  <c r="L26" i="8" s="1"/>
  <c r="P27" i="6"/>
  <c r="L25" i="8" s="1"/>
  <c r="P26" i="6"/>
  <c r="L24" i="8" s="1"/>
  <c r="P25" i="6"/>
  <c r="L23" i="8" s="1"/>
  <c r="P24" i="6"/>
  <c r="L22" i="8" s="1"/>
  <c r="P23" i="6"/>
  <c r="L21" i="8" s="1"/>
  <c r="P22" i="6"/>
  <c r="L20" i="8" s="1"/>
  <c r="P21" i="6"/>
  <c r="L19" i="8" s="1"/>
  <c r="P20" i="6"/>
  <c r="L18" i="8" s="1"/>
  <c r="P19" i="6"/>
  <c r="L17" i="8" s="1"/>
  <c r="P18" i="6"/>
  <c r="L16" i="8" s="1"/>
  <c r="K59" i="6"/>
  <c r="I57" i="8" s="1"/>
  <c r="K38" i="6"/>
  <c r="I36" i="8" s="1"/>
  <c r="K37" i="6"/>
  <c r="I35" i="8" s="1"/>
  <c r="K36" i="6"/>
  <c r="I34" i="8" s="1"/>
  <c r="K35" i="6"/>
  <c r="I33" i="8" s="1"/>
  <c r="K34" i="6"/>
  <c r="I32" i="8" s="1"/>
  <c r="K33" i="6"/>
  <c r="I31" i="8" s="1"/>
  <c r="K32" i="6"/>
  <c r="I30" i="8" s="1"/>
  <c r="K31" i="6"/>
  <c r="I29" i="8" s="1"/>
  <c r="K30" i="6"/>
  <c r="I28" i="8" s="1"/>
  <c r="K29" i="6"/>
  <c r="I27" i="8" s="1"/>
  <c r="K28" i="6"/>
  <c r="I26" i="8" s="1"/>
  <c r="K27" i="6"/>
  <c r="I25" i="8" s="1"/>
  <c r="K26" i="6"/>
  <c r="I24" i="8" s="1"/>
  <c r="K25" i="6"/>
  <c r="I23" i="8" s="1"/>
  <c r="K24" i="6"/>
  <c r="I22" i="8" s="1"/>
  <c r="K23" i="6"/>
  <c r="I21" i="8" s="1"/>
  <c r="K22" i="6"/>
  <c r="I20" i="8" s="1"/>
  <c r="K21" i="6"/>
  <c r="I19" i="8" s="1"/>
  <c r="K20" i="6"/>
  <c r="I18" i="8" s="1"/>
  <c r="K19" i="6"/>
  <c r="I17" i="8" s="1"/>
  <c r="K18" i="6"/>
  <c r="I16" i="8" s="1"/>
  <c r="K11" i="6"/>
  <c r="I9" i="8" s="1"/>
  <c r="O11" i="1"/>
  <c r="F59" i="6"/>
  <c r="F57" i="8" s="1"/>
  <c r="F38" i="6"/>
  <c r="F36" i="8" s="1"/>
  <c r="F17" i="6"/>
  <c r="F15" i="8" s="1"/>
  <c r="F16" i="6"/>
  <c r="F14" i="8" s="1"/>
  <c r="F15" i="6"/>
  <c r="F13" i="8" s="1"/>
  <c r="F13" i="6"/>
  <c r="F11" i="8" s="1"/>
  <c r="F12" i="6"/>
  <c r="F10" i="8" s="1"/>
  <c r="F14" i="6"/>
  <c r="F12" i="8" s="1"/>
  <c r="P11" i="1" l="1"/>
  <c r="AE12" i="1"/>
  <c r="AE16" i="1"/>
  <c r="AE13" i="1"/>
  <c r="AE17" i="1"/>
  <c r="AE15" i="1"/>
  <c r="AE14" i="1"/>
  <c r="AE18" i="1"/>
  <c r="G10" i="6"/>
  <c r="Q15" i="6"/>
  <c r="V15" i="6"/>
  <c r="Q16" i="6"/>
  <c r="AR17" i="1"/>
  <c r="V16" i="6"/>
  <c r="Q17" i="6"/>
  <c r="V17" i="6"/>
  <c r="Q14" i="6"/>
  <c r="AR15" i="1"/>
  <c r="S14" i="6" s="1"/>
  <c r="M12" i="8" s="1"/>
  <c r="V14" i="6"/>
  <c r="Q13" i="6"/>
  <c r="AR14" i="1"/>
  <c r="S13" i="6" s="1"/>
  <c r="M11" i="8" s="1"/>
  <c r="V13" i="6"/>
  <c r="V11" i="6"/>
  <c r="BE13" i="1"/>
  <c r="X12" i="6" s="1"/>
  <c r="P10" i="8" s="1"/>
  <c r="V12" i="6"/>
  <c r="V10" i="6"/>
  <c r="AR13" i="1"/>
  <c r="S12" i="6" s="1"/>
  <c r="M10" i="8" s="1"/>
  <c r="Q12" i="6"/>
  <c r="AR11" i="1"/>
  <c r="Q10" i="6"/>
  <c r="I11" i="6"/>
  <c r="G9" i="8" s="1"/>
  <c r="R11" i="1"/>
  <c r="F8" i="8"/>
  <c r="K13" i="6"/>
  <c r="I11" i="8" s="1"/>
  <c r="P15" i="6"/>
  <c r="L13" i="8" s="1"/>
  <c r="U13" i="6"/>
  <c r="O11" i="8" s="1"/>
  <c r="K14" i="6"/>
  <c r="I12" i="8" s="1"/>
  <c r="P16" i="6"/>
  <c r="L14" i="8" s="1"/>
  <c r="U10" i="6"/>
  <c r="O8" i="8" s="1"/>
  <c r="U14" i="6"/>
  <c r="O12" i="8" s="1"/>
  <c r="I14" i="6"/>
  <c r="G12" i="8" s="1"/>
  <c r="I12" i="6"/>
  <c r="G10" i="8" s="1"/>
  <c r="K15" i="6"/>
  <c r="I13" i="8" s="1"/>
  <c r="P13" i="6"/>
  <c r="L11" i="8" s="1"/>
  <c r="P17" i="6"/>
  <c r="L15" i="8" s="1"/>
  <c r="U11" i="6"/>
  <c r="O9" i="8" s="1"/>
  <c r="U15" i="6"/>
  <c r="O13" i="8" s="1"/>
  <c r="I15" i="6"/>
  <c r="G13" i="8" s="1"/>
  <c r="K17" i="6"/>
  <c r="I15" i="8" s="1"/>
  <c r="P11" i="6"/>
  <c r="L9" i="8" s="1"/>
  <c r="P12" i="6"/>
  <c r="L10" i="8" s="1"/>
  <c r="I13" i="6"/>
  <c r="G11" i="8" s="1"/>
  <c r="K12" i="6"/>
  <c r="I10" i="8" s="1"/>
  <c r="K16" i="6"/>
  <c r="I14" i="8" s="1"/>
  <c r="P10" i="6"/>
  <c r="L8" i="8" s="1"/>
  <c r="P14" i="6"/>
  <c r="L12" i="8" s="1"/>
  <c r="U12" i="6"/>
  <c r="O10" i="8" s="1"/>
  <c r="U16" i="6"/>
  <c r="O14" i="8" s="1"/>
  <c r="N59" i="6"/>
  <c r="J57" i="8" s="1"/>
  <c r="X59" i="6"/>
  <c r="P57" i="8" s="1"/>
  <c r="S59" i="6"/>
  <c r="M57" i="8" s="1"/>
  <c r="BE15" i="1" l="1"/>
  <c r="X14" i="6" s="1"/>
  <c r="P12" i="8" s="1"/>
  <c r="BE18" i="1"/>
  <c r="AR16" i="1"/>
  <c r="S15" i="6" s="1"/>
  <c r="M13" i="8" s="1"/>
  <c r="C15" i="1"/>
  <c r="C17" i="1"/>
  <c r="BE17" i="1"/>
  <c r="X16" i="6" s="1"/>
  <c r="P14" i="8" s="1"/>
  <c r="C18" i="1"/>
  <c r="C13" i="1"/>
  <c r="F12" i="13" s="1"/>
  <c r="S16" i="6"/>
  <c r="M14" i="8" s="1"/>
  <c r="AR18" i="1"/>
  <c r="BE16" i="1"/>
  <c r="X15" i="6" s="1"/>
  <c r="P13" i="8" s="1"/>
  <c r="BE14" i="1"/>
  <c r="X13" i="6" s="1"/>
  <c r="P11" i="8" s="1"/>
  <c r="N15" i="6"/>
  <c r="J13" i="8" s="1"/>
  <c r="L15" i="6"/>
  <c r="N11" i="6"/>
  <c r="J9" i="8" s="1"/>
  <c r="L11" i="6"/>
  <c r="L17" i="6"/>
  <c r="N16" i="6"/>
  <c r="J14" i="8" s="1"/>
  <c r="L16" i="6"/>
  <c r="N12" i="6"/>
  <c r="J10" i="8" s="1"/>
  <c r="L12" i="6"/>
  <c r="N13" i="6"/>
  <c r="J11" i="8" s="1"/>
  <c r="L13" i="6"/>
  <c r="AR12" i="1"/>
  <c r="S11" i="6" s="1"/>
  <c r="M9" i="8" s="1"/>
  <c r="Q11" i="6"/>
  <c r="N14" i="6"/>
  <c r="J12" i="8" s="1"/>
  <c r="L14" i="6"/>
  <c r="AE11" i="1"/>
  <c r="N10" i="6" s="1"/>
  <c r="J8" i="8" s="1"/>
  <c r="L10" i="6"/>
  <c r="BE12" i="1"/>
  <c r="X11" i="6" s="1"/>
  <c r="P9" i="8" s="1"/>
  <c r="BE11" i="1"/>
  <c r="K10" i="6"/>
  <c r="I8" i="8" s="1"/>
  <c r="BF32" i="1"/>
  <c r="Y31" i="6" s="1"/>
  <c r="Q29" i="8" s="1"/>
  <c r="BF35" i="1"/>
  <c r="Y34" i="6" s="1"/>
  <c r="Q32" i="8" s="1"/>
  <c r="BF34" i="1"/>
  <c r="Y33" i="6" s="1"/>
  <c r="Q31" i="8" s="1"/>
  <c r="BF33" i="1"/>
  <c r="Y32" i="6" s="1"/>
  <c r="Q30" i="8" s="1"/>
  <c r="BF31" i="1"/>
  <c r="Y30" i="6" s="1"/>
  <c r="Q28" i="8" s="1"/>
  <c r="BF29" i="1"/>
  <c r="Y28" i="6" s="1"/>
  <c r="Q26" i="8" s="1"/>
  <c r="BF30" i="1"/>
  <c r="Y29" i="6" s="1"/>
  <c r="Q27" i="8" s="1"/>
  <c r="AS35" i="1"/>
  <c r="T34" i="6" s="1"/>
  <c r="N32" i="8" s="1"/>
  <c r="AS33" i="1"/>
  <c r="T32" i="6" s="1"/>
  <c r="N30" i="8" s="1"/>
  <c r="AS34" i="1"/>
  <c r="T33" i="6" s="1"/>
  <c r="N31" i="8" s="1"/>
  <c r="AS32" i="1"/>
  <c r="T31" i="6" s="1"/>
  <c r="N29" i="8" s="1"/>
  <c r="AS29" i="1"/>
  <c r="T28" i="6" s="1"/>
  <c r="N26" i="8" s="1"/>
  <c r="AS30" i="1"/>
  <c r="T29" i="6" s="1"/>
  <c r="N27" i="8" s="1"/>
  <c r="AS31" i="1"/>
  <c r="T30" i="6" s="1"/>
  <c r="N28" i="8" s="1"/>
  <c r="AF35" i="1"/>
  <c r="O34" i="6" s="1"/>
  <c r="K32" i="8" s="1"/>
  <c r="AF29" i="1"/>
  <c r="O28" i="6" s="1"/>
  <c r="K26" i="8" s="1"/>
  <c r="AF31" i="1"/>
  <c r="O30" i="6" s="1"/>
  <c r="K28" i="8" s="1"/>
  <c r="AF34" i="1"/>
  <c r="O33" i="6" s="1"/>
  <c r="K31" i="8" s="1"/>
  <c r="AF33" i="1"/>
  <c r="O32" i="6" s="1"/>
  <c r="K30" i="8" s="1"/>
  <c r="AF32" i="1"/>
  <c r="O31" i="6" s="1"/>
  <c r="K29" i="8" s="1"/>
  <c r="AF30" i="1"/>
  <c r="O29" i="6" s="1"/>
  <c r="K27" i="8" s="1"/>
  <c r="S33" i="1"/>
  <c r="S30" i="1"/>
  <c r="S31" i="1"/>
  <c r="S34" i="1"/>
  <c r="S32" i="1"/>
  <c r="S29" i="1"/>
  <c r="S35" i="1"/>
  <c r="BF27" i="1"/>
  <c r="Y26" i="6" s="1"/>
  <c r="Q24" i="8" s="1"/>
  <c r="BF28" i="1"/>
  <c r="Y27" i="6" s="1"/>
  <c r="Q25" i="8" s="1"/>
  <c r="S24" i="1"/>
  <c r="S28" i="1"/>
  <c r="S25" i="1"/>
  <c r="S27" i="1"/>
  <c r="S26" i="1"/>
  <c r="S10" i="6"/>
  <c r="M8" i="8" s="1"/>
  <c r="AS28" i="1"/>
  <c r="T27" i="6" s="1"/>
  <c r="N25" i="8" s="1"/>
  <c r="AS27" i="1"/>
  <c r="T26" i="6" s="1"/>
  <c r="N24" i="8" s="1"/>
  <c r="AF27" i="1"/>
  <c r="O26" i="6" s="1"/>
  <c r="K24" i="8" s="1"/>
  <c r="AF28" i="1"/>
  <c r="O27" i="6" s="1"/>
  <c r="K25" i="8" s="1"/>
  <c r="AF22" i="1"/>
  <c r="O21" i="6" s="1"/>
  <c r="K19" i="8" s="1"/>
  <c r="I10" i="6"/>
  <c r="G8" i="8" s="1"/>
  <c r="S23" i="1"/>
  <c r="S21" i="1"/>
  <c r="S22" i="1"/>
  <c r="I16" i="6"/>
  <c r="G14" i="8" s="1"/>
  <c r="X17" i="6"/>
  <c r="P15" i="8" s="1"/>
  <c r="Y35" i="6"/>
  <c r="Q33" i="8" s="1"/>
  <c r="BF60" i="1"/>
  <c r="Y59" i="6" s="1"/>
  <c r="Q57" i="8" s="1"/>
  <c r="Y38" i="6"/>
  <c r="Q36" i="8" s="1"/>
  <c r="Y36" i="6"/>
  <c r="Q34" i="8" s="1"/>
  <c r="Y37" i="6"/>
  <c r="Q35" i="8" s="1"/>
  <c r="T38" i="6"/>
  <c r="N36" i="8" s="1"/>
  <c r="T37" i="6"/>
  <c r="N35" i="8" s="1"/>
  <c r="AS60" i="1"/>
  <c r="T59" i="6" s="1"/>
  <c r="N57" i="8" s="1"/>
  <c r="T36" i="6"/>
  <c r="N34" i="8" s="1"/>
  <c r="T35" i="6"/>
  <c r="N33" i="8" s="1"/>
  <c r="N17" i="6"/>
  <c r="J15" i="8" s="1"/>
  <c r="AF60" i="1"/>
  <c r="O59" i="6" s="1"/>
  <c r="K57" i="8" s="1"/>
  <c r="O37" i="6"/>
  <c r="K35" i="8" s="1"/>
  <c r="O35" i="6"/>
  <c r="K33" i="8" s="1"/>
  <c r="O38" i="6"/>
  <c r="K36" i="8" s="1"/>
  <c r="O36" i="6"/>
  <c r="K34" i="8" s="1"/>
  <c r="I17" i="6"/>
  <c r="G15" i="8" s="1"/>
  <c r="S60" i="1"/>
  <c r="S20" i="1"/>
  <c r="S19" i="1"/>
  <c r="C29" i="6"/>
  <c r="C27" i="8" s="1"/>
  <c r="C19" i="6"/>
  <c r="C17" i="8" s="1"/>
  <c r="C23" i="6"/>
  <c r="C21" i="8" s="1"/>
  <c r="C27" i="6"/>
  <c r="C25" i="8" s="1"/>
  <c r="C31" i="6"/>
  <c r="C29" i="8" s="1"/>
  <c r="C35" i="6"/>
  <c r="C33" i="8" s="1"/>
  <c r="N20" i="6"/>
  <c r="J18" i="8" s="1"/>
  <c r="N24" i="6"/>
  <c r="J22" i="8" s="1"/>
  <c r="N28" i="6"/>
  <c r="J26" i="8" s="1"/>
  <c r="N32" i="6"/>
  <c r="J30" i="8" s="1"/>
  <c r="N36" i="6"/>
  <c r="J34" i="8" s="1"/>
  <c r="S21" i="6"/>
  <c r="M19" i="8" s="1"/>
  <c r="S25" i="6"/>
  <c r="M23" i="8" s="1"/>
  <c r="S29" i="6"/>
  <c r="M27" i="8" s="1"/>
  <c r="S33" i="6"/>
  <c r="M31" i="8" s="1"/>
  <c r="S37" i="6"/>
  <c r="M35" i="8" s="1"/>
  <c r="X21" i="6"/>
  <c r="P19" i="8" s="1"/>
  <c r="X25" i="6"/>
  <c r="P23" i="8" s="1"/>
  <c r="X29" i="6"/>
  <c r="P27" i="8" s="1"/>
  <c r="X33" i="6"/>
  <c r="P31" i="8" s="1"/>
  <c r="X37" i="6"/>
  <c r="P35" i="8" s="1"/>
  <c r="C20" i="6"/>
  <c r="C18" i="8" s="1"/>
  <c r="C24" i="6"/>
  <c r="C22" i="8" s="1"/>
  <c r="C28" i="6"/>
  <c r="C26" i="8" s="1"/>
  <c r="C32" i="6"/>
  <c r="C30" i="8" s="1"/>
  <c r="C36" i="6"/>
  <c r="C34" i="8" s="1"/>
  <c r="N21" i="6"/>
  <c r="J19" i="8" s="1"/>
  <c r="N25" i="6"/>
  <c r="J23" i="8" s="1"/>
  <c r="N29" i="6"/>
  <c r="J27" i="8" s="1"/>
  <c r="N33" i="6"/>
  <c r="J31" i="8" s="1"/>
  <c r="N37" i="6"/>
  <c r="J35" i="8" s="1"/>
  <c r="S18" i="6"/>
  <c r="M16" i="8" s="1"/>
  <c r="S22" i="6"/>
  <c r="M20" i="8" s="1"/>
  <c r="S26" i="6"/>
  <c r="M24" i="8" s="1"/>
  <c r="S30" i="6"/>
  <c r="M28" i="8" s="1"/>
  <c r="S34" i="6"/>
  <c r="M32" i="8" s="1"/>
  <c r="S38" i="6"/>
  <c r="M36" i="8" s="1"/>
  <c r="X18" i="6"/>
  <c r="P16" i="8" s="1"/>
  <c r="X22" i="6"/>
  <c r="P20" i="8" s="1"/>
  <c r="X26" i="6"/>
  <c r="P24" i="8" s="1"/>
  <c r="X30" i="6"/>
  <c r="P28" i="8" s="1"/>
  <c r="X34" i="6"/>
  <c r="P32" i="8" s="1"/>
  <c r="X38" i="6"/>
  <c r="P36" i="8" s="1"/>
  <c r="C21" i="6"/>
  <c r="C19" i="8" s="1"/>
  <c r="C25" i="6"/>
  <c r="C23" i="8" s="1"/>
  <c r="C33" i="6"/>
  <c r="C31" i="8" s="1"/>
  <c r="C37" i="6"/>
  <c r="C35" i="8" s="1"/>
  <c r="N18" i="6"/>
  <c r="J16" i="8" s="1"/>
  <c r="N22" i="6"/>
  <c r="J20" i="8" s="1"/>
  <c r="N26" i="6"/>
  <c r="J24" i="8" s="1"/>
  <c r="N30" i="6"/>
  <c r="J28" i="8" s="1"/>
  <c r="N34" i="6"/>
  <c r="J32" i="8" s="1"/>
  <c r="N38" i="6"/>
  <c r="J36" i="8" s="1"/>
  <c r="S19" i="6"/>
  <c r="M17" i="8" s="1"/>
  <c r="S23" i="6"/>
  <c r="M21" i="8" s="1"/>
  <c r="S27" i="6"/>
  <c r="M25" i="8" s="1"/>
  <c r="S31" i="6"/>
  <c r="M29" i="8" s="1"/>
  <c r="S35" i="6"/>
  <c r="M33" i="8" s="1"/>
  <c r="X19" i="6"/>
  <c r="P17" i="8" s="1"/>
  <c r="X23" i="6"/>
  <c r="P21" i="8" s="1"/>
  <c r="X27" i="6"/>
  <c r="P25" i="8" s="1"/>
  <c r="X31" i="6"/>
  <c r="P29" i="8" s="1"/>
  <c r="X35" i="6"/>
  <c r="P33" i="8" s="1"/>
  <c r="C18" i="6"/>
  <c r="C16" i="8" s="1"/>
  <c r="C22" i="6"/>
  <c r="C20" i="8" s="1"/>
  <c r="C26" i="6"/>
  <c r="C24" i="8" s="1"/>
  <c r="C30" i="6"/>
  <c r="C28" i="8" s="1"/>
  <c r="C34" i="6"/>
  <c r="C32" i="8" s="1"/>
  <c r="C38" i="6"/>
  <c r="C36" i="8" s="1"/>
  <c r="N19" i="6"/>
  <c r="J17" i="8" s="1"/>
  <c r="N23" i="6"/>
  <c r="J21" i="8" s="1"/>
  <c r="N27" i="6"/>
  <c r="J25" i="8" s="1"/>
  <c r="N31" i="6"/>
  <c r="J29" i="8" s="1"/>
  <c r="N35" i="6"/>
  <c r="J33" i="8" s="1"/>
  <c r="S20" i="6"/>
  <c r="M18" i="8" s="1"/>
  <c r="S24" i="6"/>
  <c r="M22" i="8" s="1"/>
  <c r="S28" i="6"/>
  <c r="M26" i="8" s="1"/>
  <c r="S32" i="6"/>
  <c r="M30" i="8" s="1"/>
  <c r="S36" i="6"/>
  <c r="M34" i="8" s="1"/>
  <c r="X20" i="6"/>
  <c r="P18" i="8" s="1"/>
  <c r="X24" i="6"/>
  <c r="P22" i="8" s="1"/>
  <c r="X28" i="6"/>
  <c r="P26" i="8" s="1"/>
  <c r="X32" i="6"/>
  <c r="P30" i="8" s="1"/>
  <c r="X36" i="6"/>
  <c r="P34" i="8" s="1"/>
  <c r="I38" i="6"/>
  <c r="G36" i="8" s="1"/>
  <c r="I37" i="6"/>
  <c r="G35" i="8" s="1"/>
  <c r="I36" i="6"/>
  <c r="G34" i="8" s="1"/>
  <c r="I35" i="6"/>
  <c r="G33" i="8" s="1"/>
  <c r="I34" i="6"/>
  <c r="G32" i="8" s="1"/>
  <c r="I33" i="6"/>
  <c r="G31" i="8" s="1"/>
  <c r="I32" i="6"/>
  <c r="G30" i="8" s="1"/>
  <c r="I31" i="6"/>
  <c r="G29" i="8" s="1"/>
  <c r="I30" i="6"/>
  <c r="G28" i="8" s="1"/>
  <c r="I29" i="6"/>
  <c r="G27" i="8" s="1"/>
  <c r="I28" i="6"/>
  <c r="G26" i="8" s="1"/>
  <c r="I27" i="6"/>
  <c r="G25" i="8" s="1"/>
  <c r="I26" i="6"/>
  <c r="G24" i="8" s="1"/>
  <c r="I25" i="6"/>
  <c r="G23" i="8" s="1"/>
  <c r="I24" i="6"/>
  <c r="G22" i="8" s="1"/>
  <c r="I23" i="6"/>
  <c r="G21" i="8" s="1"/>
  <c r="I22" i="6"/>
  <c r="G20" i="8" s="1"/>
  <c r="I21" i="6"/>
  <c r="G19" i="8" s="1"/>
  <c r="I20" i="6"/>
  <c r="G18" i="8" s="1"/>
  <c r="I19" i="6"/>
  <c r="G17" i="8" s="1"/>
  <c r="I18" i="6"/>
  <c r="G16" i="8" s="1"/>
  <c r="C12" i="1" l="1"/>
  <c r="F11" i="13" s="1"/>
  <c r="F17" i="13"/>
  <c r="C16" i="1"/>
  <c r="F15" i="13" s="1"/>
  <c r="C14" i="1"/>
  <c r="F13" i="13" s="1"/>
  <c r="C11" i="1"/>
  <c r="AS24" i="1"/>
  <c r="T23" i="6" s="1"/>
  <c r="N21" i="8" s="1"/>
  <c r="AF18" i="1"/>
  <c r="O17" i="6" s="1"/>
  <c r="K15" i="8" s="1"/>
  <c r="AF21" i="1"/>
  <c r="O20" i="6" s="1"/>
  <c r="K18" i="8" s="1"/>
  <c r="AS26" i="1"/>
  <c r="T25" i="6" s="1"/>
  <c r="N23" i="8" s="1"/>
  <c r="AS17" i="1"/>
  <c r="T16" i="6" s="1"/>
  <c r="N14" i="8" s="1"/>
  <c r="AS19" i="1"/>
  <c r="T18" i="6" s="1"/>
  <c r="N16" i="8" s="1"/>
  <c r="BF22" i="1"/>
  <c r="Y21" i="6" s="1"/>
  <c r="Q19" i="8" s="1"/>
  <c r="BF24" i="1"/>
  <c r="Y23" i="6" s="1"/>
  <c r="Q21" i="8" s="1"/>
  <c r="AS25" i="1"/>
  <c r="T24" i="6" s="1"/>
  <c r="N22" i="8" s="1"/>
  <c r="AF24" i="1"/>
  <c r="O23" i="6" s="1"/>
  <c r="K21" i="8" s="1"/>
  <c r="AF26" i="1"/>
  <c r="O25" i="6" s="1"/>
  <c r="K23" i="8" s="1"/>
  <c r="AF20" i="1"/>
  <c r="O19" i="6" s="1"/>
  <c r="K17" i="8" s="1"/>
  <c r="AF25" i="1"/>
  <c r="O24" i="6" s="1"/>
  <c r="K22" i="8" s="1"/>
  <c r="BF25" i="1"/>
  <c r="Y24" i="6" s="1"/>
  <c r="Q22" i="8" s="1"/>
  <c r="BF26" i="1"/>
  <c r="Y25" i="6" s="1"/>
  <c r="Q23" i="8" s="1"/>
  <c r="BF15" i="1"/>
  <c r="Y14" i="6" s="1"/>
  <c r="Q12" i="8" s="1"/>
  <c r="AS14" i="1"/>
  <c r="T13" i="6" s="1"/>
  <c r="N11" i="8" s="1"/>
  <c r="AF17" i="1"/>
  <c r="O16" i="6" s="1"/>
  <c r="K14" i="8" s="1"/>
  <c r="AF16" i="1"/>
  <c r="O15" i="6" s="1"/>
  <c r="K13" i="8" s="1"/>
  <c r="AS16" i="1"/>
  <c r="T15" i="6" s="1"/>
  <c r="N13" i="8" s="1"/>
  <c r="AS18" i="1"/>
  <c r="T17" i="6" s="1"/>
  <c r="N15" i="8" s="1"/>
  <c r="S17" i="6"/>
  <c r="M15" i="8" s="1"/>
  <c r="BF14" i="1"/>
  <c r="Y13" i="6" s="1"/>
  <c r="Q11" i="8" s="1"/>
  <c r="AF14" i="1"/>
  <c r="O13" i="6" s="1"/>
  <c r="K11" i="8" s="1"/>
  <c r="AS13" i="1"/>
  <c r="T12" i="6" s="1"/>
  <c r="N10" i="8" s="1"/>
  <c r="AF19" i="1"/>
  <c r="O18" i="6" s="1"/>
  <c r="K16" i="8" s="1"/>
  <c r="BF19" i="1"/>
  <c r="Y18" i="6" s="1"/>
  <c r="Q16" i="8" s="1"/>
  <c r="AF23" i="1"/>
  <c r="O22" i="6" s="1"/>
  <c r="K20" i="8" s="1"/>
  <c r="AS21" i="1"/>
  <c r="T20" i="6" s="1"/>
  <c r="N18" i="8" s="1"/>
  <c r="AS22" i="1"/>
  <c r="T21" i="6" s="1"/>
  <c r="N19" i="8" s="1"/>
  <c r="BF21" i="1"/>
  <c r="Y20" i="6" s="1"/>
  <c r="Q18" i="8" s="1"/>
  <c r="AF15" i="1"/>
  <c r="O14" i="6" s="1"/>
  <c r="K12" i="8" s="1"/>
  <c r="BF16" i="1"/>
  <c r="Y15" i="6" s="1"/>
  <c r="Q13" i="8" s="1"/>
  <c r="BF17" i="1"/>
  <c r="Y16" i="6" s="1"/>
  <c r="Q14" i="8" s="1"/>
  <c r="BF18" i="1"/>
  <c r="Y17" i="6" s="1"/>
  <c r="Q15" i="8" s="1"/>
  <c r="AS20" i="1"/>
  <c r="T19" i="6" s="1"/>
  <c r="N17" i="8" s="1"/>
  <c r="BF20" i="1"/>
  <c r="Y19" i="6" s="1"/>
  <c r="Q17" i="8" s="1"/>
  <c r="AS23" i="1"/>
  <c r="T22" i="6" s="1"/>
  <c r="N20" i="8" s="1"/>
  <c r="BF23" i="1"/>
  <c r="Y22" i="6" s="1"/>
  <c r="Q20" i="8" s="1"/>
  <c r="AS15" i="1"/>
  <c r="T14" i="6" s="1"/>
  <c r="N12" i="8" s="1"/>
  <c r="AS12" i="1"/>
  <c r="T11" i="6" s="1"/>
  <c r="N9" i="8" s="1"/>
  <c r="AS11" i="1"/>
  <c r="T10" i="6" s="1"/>
  <c r="N8" i="8" s="1"/>
  <c r="BF11" i="1"/>
  <c r="Y10" i="6" s="1"/>
  <c r="Q8" i="8" s="1"/>
  <c r="BF12" i="1"/>
  <c r="Y11" i="6" s="1"/>
  <c r="Q9" i="8" s="1"/>
  <c r="X10" i="6"/>
  <c r="P8" i="8" s="1"/>
  <c r="BF13" i="1"/>
  <c r="Y12" i="6" s="1"/>
  <c r="Q10" i="8" s="1"/>
  <c r="F10" i="13"/>
  <c r="AF13" i="1"/>
  <c r="O12" i="6" s="1"/>
  <c r="K10" i="8" s="1"/>
  <c r="AF12" i="1"/>
  <c r="O11" i="6" s="1"/>
  <c r="K9" i="8" s="1"/>
  <c r="AF11" i="1"/>
  <c r="O10" i="6" s="1"/>
  <c r="K8" i="8" s="1"/>
  <c r="C16" i="6"/>
  <c r="C14" i="8" s="1"/>
  <c r="F16" i="13"/>
  <c r="C11" i="6"/>
  <c r="C9" i="8" s="1"/>
  <c r="C12" i="6"/>
  <c r="C10" i="8" s="1"/>
  <c r="C59" i="6"/>
  <c r="C57" i="8" s="1"/>
  <c r="I59" i="6"/>
  <c r="G57" i="8" s="1"/>
  <c r="S17" i="1"/>
  <c r="J16" i="6" s="1"/>
  <c r="H14" i="8" s="1"/>
  <c r="J19" i="6"/>
  <c r="H17" i="8" s="1"/>
  <c r="J27" i="6"/>
  <c r="H25" i="8" s="1"/>
  <c r="J23" i="6"/>
  <c r="H21" i="8" s="1"/>
  <c r="S18" i="1"/>
  <c r="J17" i="6" s="1"/>
  <c r="H15" i="8" s="1"/>
  <c r="J21" i="6"/>
  <c r="H19" i="8" s="1"/>
  <c r="J25" i="6"/>
  <c r="H23" i="8" s="1"/>
  <c r="J29" i="6"/>
  <c r="H27" i="8" s="1"/>
  <c r="J33" i="6"/>
  <c r="H31" i="8" s="1"/>
  <c r="J37" i="6"/>
  <c r="H35" i="8" s="1"/>
  <c r="J18" i="6"/>
  <c r="H16" i="8" s="1"/>
  <c r="J22" i="6"/>
  <c r="H20" i="8" s="1"/>
  <c r="J26" i="6"/>
  <c r="H24" i="8" s="1"/>
  <c r="J30" i="6"/>
  <c r="H28" i="8" s="1"/>
  <c r="J34" i="6"/>
  <c r="H32" i="8" s="1"/>
  <c r="J38" i="6"/>
  <c r="H36" i="8" s="1"/>
  <c r="J31" i="6"/>
  <c r="H29" i="8" s="1"/>
  <c r="J35" i="6"/>
  <c r="H33" i="8" s="1"/>
  <c r="J20" i="6"/>
  <c r="H18" i="8" s="1"/>
  <c r="J24" i="6"/>
  <c r="H22" i="8" s="1"/>
  <c r="J28" i="6"/>
  <c r="H26" i="8" s="1"/>
  <c r="J32" i="6"/>
  <c r="H30" i="8" s="1"/>
  <c r="J36" i="6"/>
  <c r="H34" i="8" s="1"/>
  <c r="A1" i="1"/>
  <c r="C15" i="6" l="1"/>
  <c r="C13" i="8" s="1"/>
  <c r="C13" i="6"/>
  <c r="C11" i="8" s="1"/>
  <c r="C10" i="6"/>
  <c r="C8" i="8" s="1"/>
  <c r="D20" i="1"/>
  <c r="B19" i="6" s="1"/>
  <c r="B17" i="8" s="1"/>
  <c r="F14" i="13"/>
  <c r="D33" i="1"/>
  <c r="B32" i="6" s="1"/>
  <c r="B30" i="8" s="1"/>
  <c r="D30" i="1"/>
  <c r="B29" i="6" s="1"/>
  <c r="B27" i="8" s="1"/>
  <c r="D29" i="1"/>
  <c r="B28" i="6" s="1"/>
  <c r="B26" i="8" s="1"/>
  <c r="D31" i="1"/>
  <c r="B30" i="6" s="1"/>
  <c r="B28" i="8" s="1"/>
  <c r="D34" i="1"/>
  <c r="B33" i="6" s="1"/>
  <c r="B31" i="8" s="1"/>
  <c r="D35" i="1"/>
  <c r="B34" i="6" s="1"/>
  <c r="B32" i="8" s="1"/>
  <c r="D32" i="1"/>
  <c r="B31" i="6" s="1"/>
  <c r="B29" i="8" s="1"/>
  <c r="D24" i="1"/>
  <c r="B23" i="6" s="1"/>
  <c r="B21" i="8" s="1"/>
  <c r="D26" i="1"/>
  <c r="B25" i="6" s="1"/>
  <c r="B23" i="8" s="1"/>
  <c r="D27" i="1"/>
  <c r="B26" i="6" s="1"/>
  <c r="B24" i="8" s="1"/>
  <c r="D25" i="1"/>
  <c r="B24" i="6" s="1"/>
  <c r="B22" i="8" s="1"/>
  <c r="D28" i="1"/>
  <c r="B27" i="6" s="1"/>
  <c r="B25" i="8" s="1"/>
  <c r="D19" i="1"/>
  <c r="B18" i="6" s="1"/>
  <c r="B16" i="8" s="1"/>
  <c r="D17" i="1"/>
  <c r="B16" i="6" s="1"/>
  <c r="B14" i="8" s="1"/>
  <c r="D21" i="1"/>
  <c r="B20" i="6" s="1"/>
  <c r="B18" i="8" s="1"/>
  <c r="D22" i="1"/>
  <c r="B21" i="6" s="1"/>
  <c r="B19" i="8" s="1"/>
  <c r="D18" i="1"/>
  <c r="B17" i="6" s="1"/>
  <c r="B15" i="8" s="1"/>
  <c r="D23" i="1"/>
  <c r="B22" i="6" s="1"/>
  <c r="B20" i="8" s="1"/>
  <c r="C17" i="6"/>
  <c r="C15" i="8" s="1"/>
  <c r="B36" i="6"/>
  <c r="B34" i="8" s="1"/>
  <c r="C14" i="6"/>
  <c r="C12" i="8" s="1"/>
  <c r="B35" i="6"/>
  <c r="B33" i="8" s="1"/>
  <c r="B38" i="6"/>
  <c r="B36" i="8" s="1"/>
  <c r="B37" i="6"/>
  <c r="B35" i="8" s="1"/>
  <c r="D16" i="1"/>
  <c r="B15" i="6" s="1"/>
  <c r="B13" i="8" s="1"/>
  <c r="S16" i="1"/>
  <c r="J15" i="6" s="1"/>
  <c r="H13" i="8" s="1"/>
  <c r="S14" i="1" l="1"/>
  <c r="S15" i="1"/>
  <c r="S12" i="1"/>
  <c r="J11" i="6" s="1"/>
  <c r="H9" i="8" s="1"/>
  <c r="S11" i="1"/>
  <c r="J10" i="6" s="1"/>
  <c r="H8" i="8" s="1"/>
  <c r="S13" i="1"/>
  <c r="J59" i="6"/>
  <c r="H57" i="8" s="1"/>
  <c r="J14" i="6" l="1"/>
  <c r="H12" i="8" s="1"/>
  <c r="J12" i="6"/>
  <c r="H10" i="8" s="1"/>
  <c r="J13" i="6"/>
  <c r="H11" i="8" s="1"/>
  <c r="D12" i="1"/>
  <c r="B11" i="6" s="1"/>
  <c r="B9" i="8" s="1"/>
  <c r="D13" i="1"/>
  <c r="B12" i="6" s="1"/>
  <c r="B10" i="8" s="1"/>
  <c r="D15" i="1"/>
  <c r="D14" i="1"/>
  <c r="B13" i="6" s="1"/>
  <c r="B11" i="8" s="1"/>
  <c r="D11" i="1"/>
  <c r="B59" i="6"/>
  <c r="B57" i="8" s="1"/>
  <c r="B10" i="6" l="1"/>
  <c r="B8" i="8" s="1"/>
  <c r="B14" i="6"/>
  <c r="B12" i="8" s="1"/>
</calcChain>
</file>

<file path=xl/comments1.xml><?xml version="1.0" encoding="utf-8"?>
<comments xmlns="http://schemas.openxmlformats.org/spreadsheetml/2006/main">
  <authors>
    <author>Martensson, Gitte</author>
  </authors>
  <commentList>
    <comment ref="J9" authorId="0" shapeId="0">
      <text>
        <r>
          <rPr>
            <b/>
            <sz val="9"/>
            <color indexed="81"/>
            <rFont val="Tahoma"/>
            <family val="2"/>
          </rPr>
          <t>Martensson, Gitte:</t>
        </r>
        <r>
          <rPr>
            <sz val="9"/>
            <color indexed="81"/>
            <rFont val="Tahoma"/>
            <family val="2"/>
          </rPr>
          <t xml:space="preserve">
Avdrag läggs in </t>
        </r>
        <r>
          <rPr>
            <b/>
            <u/>
            <sz val="9"/>
            <color indexed="81"/>
            <rFont val="Tahoma"/>
            <family val="2"/>
          </rPr>
          <t>EN gemensam siffra</t>
        </r>
        <r>
          <rPr>
            <sz val="9"/>
            <color indexed="81"/>
            <rFont val="Tahoma"/>
            <family val="2"/>
          </rPr>
          <t>! Positiv siffra</t>
        </r>
      </text>
    </comment>
    <comment ref="K9" authorId="0" shapeId="0">
      <text>
        <r>
          <rPr>
            <b/>
            <sz val="9"/>
            <color indexed="81"/>
            <rFont val="Tahoma"/>
            <family val="2"/>
          </rPr>
          <t>Martensson, Gitte:</t>
        </r>
        <r>
          <rPr>
            <sz val="9"/>
            <color indexed="81"/>
            <rFont val="Tahoma"/>
            <family val="2"/>
          </rPr>
          <t xml:space="preserve">
Avdrag läggs in, en siffra från respektive domare E3 - E6</t>
        </r>
      </text>
    </comment>
  </commentList>
</comments>
</file>

<file path=xl/sharedStrings.xml><?xml version="1.0" encoding="utf-8"?>
<sst xmlns="http://schemas.openxmlformats.org/spreadsheetml/2006/main" count="351" uniqueCount="178">
  <si>
    <t>D</t>
  </si>
  <si>
    <t>Tot</t>
  </si>
  <si>
    <t>Plac.</t>
  </si>
  <si>
    <t>D1</t>
  </si>
  <si>
    <t>D2</t>
  </si>
  <si>
    <t>D3</t>
  </si>
  <si>
    <t>D4</t>
  </si>
  <si>
    <t>E1</t>
  </si>
  <si>
    <t>E2</t>
  </si>
  <si>
    <t>E3</t>
  </si>
  <si>
    <t>E4</t>
  </si>
  <si>
    <t>Utförande</t>
  </si>
  <si>
    <t>Start #</t>
  </si>
  <si>
    <t>Poäng</t>
  </si>
  <si>
    <t>TOTALT</t>
  </si>
  <si>
    <t>Avdr.</t>
  </si>
  <si>
    <t>T U N N B A N D</t>
  </si>
  <si>
    <t xml:space="preserve"> Namn</t>
  </si>
  <si>
    <t xml:space="preserve"> Förening</t>
  </si>
  <si>
    <t>B O L L</t>
  </si>
  <si>
    <t>K Ä G L O R</t>
  </si>
  <si>
    <t>Seniorer</t>
  </si>
  <si>
    <t>D2:</t>
  </si>
  <si>
    <t>D1:</t>
  </si>
  <si>
    <t>D3:</t>
  </si>
  <si>
    <t>D4:</t>
  </si>
  <si>
    <t>E1:</t>
  </si>
  <si>
    <t>E2:</t>
  </si>
  <si>
    <t>E3:</t>
  </si>
  <si>
    <t>E4:</t>
  </si>
  <si>
    <t>- Generalprotokoll -</t>
  </si>
  <si>
    <t>Fyll i</t>
  </si>
  <si>
    <t>Tävlingens namn:</t>
  </si>
  <si>
    <t>Ort:</t>
  </si>
  <si>
    <t>Datum (t.ex. 11-12 juni 2013):</t>
  </si>
  <si>
    <t>Tävlingsklass (t.ex. Seniorer)</t>
  </si>
  <si>
    <t>Fyll i antal domare</t>
  </si>
  <si>
    <t>E-domare (utförande):</t>
  </si>
  <si>
    <t>Tävlingsform (t.ex. Individuell tävling)</t>
  </si>
  <si>
    <t>ü</t>
  </si>
  <si>
    <t>Att fylla i inna tävlingens början</t>
  </si>
  <si>
    <t>Plac</t>
  </si>
  <si>
    <t>- Resultatlista -</t>
  </si>
  <si>
    <t>B A N D</t>
  </si>
  <si>
    <t xml:space="preserve">   t.ex. RG-Star 2</t>
  </si>
  <si>
    <t xml:space="preserve">   t.ex. Hökarängen</t>
  </si>
  <si>
    <t xml:space="preserve">   ska vara mellan 1 och 4</t>
  </si>
  <si>
    <t xml:space="preserve">   t.ex. 2-3 maj 2013</t>
  </si>
  <si>
    <t xml:space="preserve">   t.ex. Individuell tävling</t>
  </si>
  <si>
    <t>Ange namnen på alla domare i alla domargrupper</t>
  </si>
  <si>
    <t>Manual/instruktioner för resultberäkningsprogram RG</t>
  </si>
  <si>
    <t>- för sekretariatspersonal</t>
  </si>
  <si>
    <t xml:space="preserve">För att underlätta "navigering" i detta exceldokument har vi adderat knappar </t>
  </si>
  <si>
    <t>Genom att klicka på en knapp kan du ta dig t.ex. Generalprotokollet från startsidan</t>
  </si>
  <si>
    <t xml:space="preserve">Du kan alltid ta dig tillbaka till startsidan genom att klicka på den blå startknappen, </t>
  </si>
  <si>
    <t>Ü</t>
  </si>
  <si>
    <t xml:space="preserve">Skriv in gymnasternas namn och förening - i den startordning som ska gälla - i fliken "GP" </t>
  </si>
  <si>
    <t>Skriv in alla obligatoriska parametrar i fliken "Villkor"</t>
  </si>
  <si>
    <t>TÄNK PÅ!</t>
  </si>
  <si>
    <t xml:space="preserve">Genom vissa åtgärder i fliken "Domarlapp (E)" skriver du ut domarlappar till E-domarna </t>
  </si>
  <si>
    <r>
      <rPr>
        <b/>
        <i/>
        <sz val="12"/>
        <color theme="1"/>
        <rFont val="Calibri"/>
        <family val="2"/>
        <scheme val="minor"/>
      </rPr>
      <t xml:space="preserve">Under </t>
    </r>
    <r>
      <rPr>
        <b/>
        <sz val="12"/>
        <color theme="1"/>
        <rFont val="Calibri"/>
        <family val="2"/>
        <scheme val="minor"/>
      </rPr>
      <t>tävlingen</t>
    </r>
  </si>
  <si>
    <r>
      <rPr>
        <b/>
        <i/>
        <sz val="12"/>
        <color theme="1"/>
        <rFont val="Calibri"/>
        <family val="2"/>
        <scheme val="minor"/>
      </rPr>
      <t xml:space="preserve">Efter </t>
    </r>
    <r>
      <rPr>
        <b/>
        <sz val="12"/>
        <color theme="1"/>
        <rFont val="Calibri"/>
        <family val="2"/>
        <scheme val="minor"/>
      </rPr>
      <t>tävlingen</t>
    </r>
  </si>
  <si>
    <r>
      <rPr>
        <b/>
        <i/>
        <sz val="12"/>
        <color theme="1"/>
        <rFont val="Calibri"/>
        <family val="2"/>
        <scheme val="minor"/>
      </rPr>
      <t xml:space="preserve">Före </t>
    </r>
    <r>
      <rPr>
        <b/>
        <sz val="12"/>
        <color theme="1"/>
        <rFont val="Calibri"/>
        <family val="2"/>
        <scheme val="minor"/>
      </rPr>
      <t>tävlingen</t>
    </r>
  </si>
  <si>
    <t>Juniorer</t>
  </si>
  <si>
    <t>TOTAL</t>
  </si>
  <si>
    <t>1:a</t>
  </si>
  <si>
    <t>2:a</t>
  </si>
  <si>
    <t>3:e</t>
  </si>
  <si>
    <t>4:e</t>
  </si>
  <si>
    <t xml:space="preserve">   välj från drop-down-listan</t>
  </si>
  <si>
    <r>
      <t xml:space="preserve">Fyll i handredskapen </t>
    </r>
    <r>
      <rPr>
        <sz val="12"/>
        <color theme="1"/>
        <rFont val="Calibri"/>
        <family val="2"/>
        <scheme val="minor"/>
      </rPr>
      <t>(i rätt ordning)</t>
    </r>
  </si>
  <si>
    <t>Klasser</t>
  </si>
  <si>
    <t>Redskap</t>
  </si>
  <si>
    <t>D-domare (svårighetsgrad):</t>
  </si>
  <si>
    <t>R E P</t>
  </si>
  <si>
    <t>F R I S T Å E N D E</t>
  </si>
  <si>
    <t xml:space="preserve">   t.ex. Seniorer</t>
  </si>
  <si>
    <t>- Publikprotokoll -</t>
  </si>
  <si>
    <t>2 grenar</t>
  </si>
  <si>
    <t>3 grenar</t>
  </si>
  <si>
    <t>Nr.</t>
  </si>
  <si>
    <t>Introduktion  -  Navigering</t>
  </si>
  <si>
    <t>þ</t>
  </si>
  <si>
    <t>och därifrån kan du navigera dig till rätt flik</t>
  </si>
  <si>
    <t>Kopiera hela mappen "Resultatberäkningsprogram RG" som du fått mejlat till dig till din hårddisk</t>
  </si>
  <si>
    <t xml:space="preserve">Se till att göra lämpligt antal kopior av respektive fil; om ni t.ex. genomför en individuellt tävling </t>
  </si>
  <si>
    <r>
      <t xml:space="preserve">med en senior- och en juniorklass ska du göra minst 2 kopior av filen </t>
    </r>
    <r>
      <rPr>
        <b/>
        <sz val="11"/>
        <rFont val="Calibri"/>
        <family val="2"/>
        <scheme val="minor"/>
      </rPr>
      <t>"Resultat_RG_ind.xlsx"</t>
    </r>
    <r>
      <rPr>
        <sz val="11"/>
        <rFont val="Calibri"/>
        <family val="2"/>
        <scheme val="minor"/>
      </rPr>
      <t>, etc (det</t>
    </r>
  </si>
  <si>
    <r>
      <t>krävs en fil per tävlingsklass); namnge filerna på lämpligt sätt (t.ex. "Resultat_RG_ind</t>
    </r>
    <r>
      <rPr>
        <b/>
        <sz val="11"/>
        <rFont val="Calibri"/>
        <family val="2"/>
        <scheme val="minor"/>
      </rPr>
      <t>_seniorer</t>
    </r>
    <r>
      <rPr>
        <sz val="11"/>
        <rFont val="Calibri"/>
        <family val="2"/>
        <scheme val="minor"/>
      </rPr>
      <t>.xlsx")</t>
    </r>
  </si>
  <si>
    <t>som de kan skriva sina avdrag och poäng på (som sen ska lämnas in till sekretariatet):
- Gå till fliken "Domarlapp (E)": när du skriver en 1:a  - i cell "U3" -  så får du namnen på de första fyra gymnasterna och när du skriver en 5:a så får du namnen på nästkommande fyra gymnaster,  etc.
- Printa lämpligt antal kopior av domarlapparna (boeroende på antal domare och antal startande gymnaster)</t>
  </si>
  <si>
    <t>Öppna en fil (t.ex "Resultat_RG_ind_seniorer.xlsx") på din dator</t>
  </si>
  <si>
    <t>(observera: vissa rutor är s.k. drop-down-menyer)</t>
  </si>
  <si>
    <t xml:space="preserve">datan i den excel-fil med tävlingens deltagare som du fått från Gymnastikförbundets kansli; kopiera </t>
  </si>
  <si>
    <t>gymnasternas namn och klubb &gt;&gt;&gt; gå till aktuell resultatfil och använd "klistra in värden"</t>
  </si>
  <si>
    <r>
      <rPr>
        <b/>
        <i/>
        <sz val="10"/>
        <color theme="1"/>
        <rFont val="Calibri"/>
        <family val="2"/>
        <scheme val="minor"/>
      </rPr>
      <t xml:space="preserve">Tips: </t>
    </r>
    <r>
      <rPr>
        <i/>
        <sz val="10"/>
        <color theme="1"/>
        <rFont val="Calibri"/>
        <family val="2"/>
        <scheme val="minor"/>
      </rPr>
      <t xml:space="preserve">Du kan enkelt </t>
    </r>
    <r>
      <rPr>
        <i/>
        <u/>
        <sz val="10"/>
        <color theme="1"/>
        <rFont val="Calibri"/>
        <family val="2"/>
        <scheme val="minor"/>
      </rPr>
      <t>importera</t>
    </r>
    <r>
      <rPr>
        <i/>
        <sz val="10"/>
        <color theme="1"/>
        <rFont val="Calibri"/>
        <family val="2"/>
        <scheme val="minor"/>
      </rPr>
      <t xml:space="preserve"> gymnasternas namn och deras föreningstillhörighet genom att kopiera</t>
    </r>
  </si>
  <si>
    <t>Ta inte bort "överflödiga" rader eller kolumner  -  dölj istället!</t>
  </si>
  <si>
    <t xml:space="preserve">Döljer gör du genom att markera hela raden/kolumnen (markera på de gråa excelsiffrorna) </t>
  </si>
  <si>
    <t>Sortera resultatlistan efter gymnasternas rangordning:</t>
  </si>
  <si>
    <t xml:space="preserve">  - Gå till fliken 'Resultatlista'</t>
  </si>
  <si>
    <t xml:space="preserve">  - Sortera resultatlistan genom att markera resultatlistans gråa exelsiffror längst till vänster, markera</t>
  </si>
  <si>
    <t xml:space="preserve">    alla rader som är ifyllda med namn och resultat (i exemplet nedan: rad 10-17)</t>
  </si>
  <si>
    <t xml:space="preserve">  - Klicka därefter på Data i menyraden och välj Sortera</t>
  </si>
  <si>
    <t xml:space="preserve">  - Välj kolumn "C" och sortera "från högsta till lägsta"</t>
  </si>
  <si>
    <t xml:space="preserve">  - Klicka "OK"</t>
  </si>
  <si>
    <t>Gymnasterna kommer nu att sorteras enligt rätt ranking</t>
  </si>
  <si>
    <t>Skriv ut resultatlistan</t>
  </si>
  <si>
    <r>
      <t xml:space="preserve">  (se till att "Mina data har rubriker" </t>
    </r>
    <r>
      <rPr>
        <i/>
        <u/>
        <sz val="11"/>
        <color rgb="FFFF0000"/>
        <rFont val="Calibri"/>
        <family val="2"/>
        <scheme val="minor"/>
      </rPr>
      <t>inte</t>
    </r>
    <r>
      <rPr>
        <i/>
        <sz val="11"/>
        <color rgb="FFFF0000"/>
        <rFont val="Calibri"/>
        <family val="2"/>
        <scheme val="minor"/>
      </rPr>
      <t xml:space="preserve"> är ikryssad!)</t>
    </r>
  </si>
  <si>
    <r>
      <t>Skriv ut</t>
    </r>
    <r>
      <rPr>
        <sz val="11"/>
        <color theme="1"/>
        <rFont val="Calibri"/>
        <family val="2"/>
        <scheme val="minor"/>
      </rPr>
      <t xml:space="preserve"> Generalprotokollet</t>
    </r>
  </si>
  <si>
    <t>När alla gymnasters namn är inskrivna kan du gå till fliken "Publikprotokoll"; den kan skrivas</t>
  </si>
  <si>
    <t>alltid matas in i "E1"-kolumnen, att den första D-poängen alltid matas in i "D1"-kolumnen, etc</t>
  </si>
  <si>
    <t>och därefter, när markören är på det markerade, klicka på höger musknapp och välj Dölj</t>
  </si>
  <si>
    <r>
      <t xml:space="preserve">Under tävlingen ska samtliga D- och E-domares poäng matas in i fliken "GP" (Generalprotokoll)
</t>
    </r>
    <r>
      <rPr>
        <b/>
        <i/>
        <sz val="11"/>
        <rFont val="Calibri"/>
        <family val="2"/>
        <scheme val="minor"/>
      </rPr>
      <t xml:space="preserve">OBS! </t>
    </r>
    <r>
      <rPr>
        <i/>
        <sz val="11"/>
        <rFont val="Calibri"/>
        <family val="2"/>
        <scheme val="minor"/>
      </rPr>
      <t xml:space="preserve">Det är viktigt att alla domarpoäng matas in i rätt ordning och den första E-poängen </t>
    </r>
  </si>
  <si>
    <r>
      <rPr>
        <i/>
        <sz val="11"/>
        <rFont val="Calibri"/>
        <family val="2"/>
        <scheme val="minor"/>
      </rPr>
      <t xml:space="preserve">OBS! </t>
    </r>
    <r>
      <rPr>
        <sz val="11"/>
        <rFont val="Calibri"/>
        <family val="2"/>
        <scheme val="minor"/>
      </rPr>
      <t xml:space="preserve">att vissa (de flesta) cellerna i de olika flikarna är </t>
    </r>
    <r>
      <rPr>
        <b/>
        <sz val="11"/>
        <rFont val="Calibri"/>
        <family val="2"/>
        <scheme val="minor"/>
      </rPr>
      <t>låsta</t>
    </r>
    <r>
      <rPr>
        <sz val="11"/>
        <rFont val="Calibri"/>
        <family val="2"/>
        <scheme val="minor"/>
      </rPr>
      <t>, d.v.s. de kan inte kommas åt av användaren</t>
    </r>
  </si>
  <si>
    <t>ut och delas ut till publiken så får de en möjlighet att fylla i resultaten under tävlingens gång</t>
  </si>
  <si>
    <t>V A L F R I T T</t>
  </si>
  <si>
    <r>
      <t xml:space="preserve">Färdigställ resultatlistan genom att markera alla </t>
    </r>
    <r>
      <rPr>
        <b/>
        <sz val="12"/>
        <rFont val="Arial"/>
        <family val="2"/>
      </rPr>
      <t>raderna</t>
    </r>
    <r>
      <rPr>
        <sz val="12"/>
        <rFont val="Arial"/>
        <family val="2"/>
      </rPr>
      <t xml:space="preserve"> med gymnaster i </t>
    </r>
    <r>
      <rPr>
        <u/>
        <sz val="12"/>
        <rFont val="Arial"/>
        <family val="2"/>
      </rPr>
      <t>resultatlistan</t>
    </r>
    <r>
      <rPr>
        <sz val="12"/>
        <rFont val="Arial"/>
        <family val="2"/>
      </rPr>
      <t xml:space="preserve"> och klicka på "Slutlig resultatlista".</t>
    </r>
  </si>
  <si>
    <t xml:space="preserve">Fyll i domar poängen i rutorna på GP. </t>
  </si>
  <si>
    <t>Total summa</t>
  </si>
  <si>
    <t>Summa</t>
  </si>
  <si>
    <t>Gymnast</t>
  </si>
  <si>
    <t>Lag</t>
  </si>
  <si>
    <t>Lag resultat</t>
  </si>
  <si>
    <t>- Lagresultatlista -</t>
  </si>
  <si>
    <t>Se nedan!</t>
  </si>
  <si>
    <t>För lagresultat - före tävlingen</t>
  </si>
  <si>
    <t>Gå till fliken "Lagresultat"</t>
  </si>
  <si>
    <t>Sortera Lagresultatlistan efter lag - kolumn D - från A till Ö</t>
  </si>
  <si>
    <r>
      <t xml:space="preserve">(se till att "Mina data har rubriker" </t>
    </r>
    <r>
      <rPr>
        <i/>
        <u/>
        <sz val="11"/>
        <color rgb="FFFF0000"/>
        <rFont val="Calibri"/>
        <family val="2"/>
        <scheme val="minor"/>
      </rPr>
      <t>inte</t>
    </r>
    <r>
      <rPr>
        <i/>
        <sz val="11"/>
        <color rgb="FFFF0000"/>
        <rFont val="Calibri"/>
        <family val="2"/>
        <scheme val="minor"/>
      </rPr>
      <t xml:space="preserve"> är ikryssad!)</t>
    </r>
  </si>
  <si>
    <t>De föreningar som har färre än tre gymnaster ska döljas</t>
  </si>
  <si>
    <t>De tre gymnasterna som har presterat bäst resultat i en förening, bildar lag 1.</t>
  </si>
  <si>
    <t>Nästföljande tre gymnaster i samma förening, bildar lag 2.</t>
  </si>
  <si>
    <t>Dölj de sista gymnasterna i varje förening så du får tre, sex eller nio kvar till lagen osv.</t>
  </si>
  <si>
    <t>och tryck på Enter.</t>
  </si>
  <si>
    <t xml:space="preserve">OBS!! För att räkna ut lag-resultat, följ instruktionerna </t>
  </si>
  <si>
    <t>noggrant på fliken "Instruktioner"!</t>
  </si>
  <si>
    <t xml:space="preserve">OBS!! Denna fil fungerar inte automatiskt på Lag-SM för </t>
  </si>
  <si>
    <t>och de 3 bästa friståendeprogrammen och de 3 bästa</t>
  </si>
  <si>
    <t>Om lagtävling ska redovisas (endast för lag-SM för junior och senior, ej för ungdomar)</t>
  </si>
  <si>
    <t>För lagresultat junior och senior (ej ungdom) - efter tävlingen</t>
  </si>
  <si>
    <t>Delsumma redskap</t>
  </si>
  <si>
    <r>
      <rPr>
        <b/>
        <sz val="11"/>
        <color rgb="FFFF0000"/>
        <rFont val="Calibri"/>
        <family val="2"/>
        <scheme val="minor"/>
      </rPr>
      <t>ungdomar</t>
    </r>
    <r>
      <rPr>
        <sz val="11"/>
        <color rgb="FFFF0000"/>
        <rFont val="Calibri"/>
        <family val="2"/>
        <scheme val="minor"/>
      </rPr>
      <t xml:space="preserve"> eftersom där är lagen annorlunda (3-6 gymnaster) </t>
    </r>
  </si>
  <si>
    <t xml:space="preserve">redskapsprogrammen skall summeras! Det finns en separat </t>
  </si>
  <si>
    <t>beräkningsfil för Lag-USM.</t>
  </si>
  <si>
    <t>version 1.1 / 141008</t>
  </si>
  <si>
    <t>SvGF-ua/ab-141008</t>
  </si>
  <si>
    <t xml:space="preserve">Sortera Lagresultatlistan efter lag (kolumn E, från A till Ö) och </t>
  </si>
  <si>
    <t>efter gymnasternas totalpoäng (kolumn F, från högsta till lägsta)</t>
  </si>
  <si>
    <t>Summera tre gymnaster för varje lag i _ kolumn D. OBS! Vid 2 lag / förening summera ett lag i taget,</t>
  </si>
  <si>
    <t>Markera de celler du ska summera för respektive lag i _ Kolumn F _ och tryck på Enter.</t>
  </si>
  <si>
    <t xml:space="preserve">Summera gör du genom att markera cellen i _ kolumn D _ framför det lag du ska summera. </t>
  </si>
  <si>
    <t xml:space="preserve">Klicka på autosumma i verktygsfältet och markera de celler du ska summera i _ kolumn F _ </t>
  </si>
  <si>
    <t>- för individuella- samt lagtävlingar RG 2015/2016-</t>
  </si>
  <si>
    <t>E5:</t>
  </si>
  <si>
    <t>E6:</t>
  </si>
  <si>
    <t>D1/D2</t>
  </si>
  <si>
    <t>D3/D4</t>
  </si>
  <si>
    <t>E1/E2</t>
  </si>
  <si>
    <t>E5</t>
  </si>
  <si>
    <t>E6</t>
  </si>
  <si>
    <t xml:space="preserve">Artistisk </t>
  </si>
  <si>
    <t>TOT D</t>
  </si>
  <si>
    <t>Tot E</t>
  </si>
  <si>
    <t>Tot D</t>
  </si>
  <si>
    <t xml:space="preserve">BD (S)   AD (R ) </t>
  </si>
  <si>
    <t>TOT E</t>
  </si>
  <si>
    <t>Börja med att gå in i flicken villkor här behöver ni bara lägga in antal E3-E6 domare alltså precis som innan 1-4,</t>
  </si>
  <si>
    <t>har ni två domare blir det medel av 2 likaså med 3 medel av 3, skulle dem vara 4 går lägsta och högsta bort.</t>
  </si>
  <si>
    <t>D1/2 och D3/4 behöves inte läggas in.</t>
  </si>
  <si>
    <t>OBS !Skulle ni få in två resultat från både skall de ha kommit overens om samma siffra!</t>
  </si>
  <si>
    <t>gemensam siffra, E3-E6 dömmer utförande här får ni en siffra från varje OBS fortfarande avdragen.</t>
  </si>
  <si>
    <t>I kolumnen TOT E är formeln = +10 -artistisksavdrag - utförandeavdrag ( +10-2,0-2,0=6,0 ) se nedan</t>
  </si>
  <si>
    <t>Nu är det skillnad från tidigare, ni kommer får in en siffra från D1/D2 som dömmer BD (S) och en från D3/D4 som dömmer AD samt R.</t>
  </si>
  <si>
    <t>Behöver ni hjälp når in mig på  mobil 0702036681 eller mail gitte.martensson@zumtobelgroup.com</t>
  </si>
  <si>
    <t>Resultatlistan ingen skillnad sedan tidigare sorteras efter avslutat tävling.</t>
  </si>
  <si>
    <t>OBS !!</t>
  </si>
  <si>
    <t>Nya CoP 2017</t>
  </si>
  <si>
    <t>LYCKA TILL !!!!</t>
  </si>
  <si>
    <t xml:space="preserve">När det sen gäller E kommer det vara avdragen ni lägger in dock med positiv siffra tex E1/E2 dömmer artistisk här skall ni också få en </t>
  </si>
  <si>
    <t>Jag är Wilma Mårtenssons mamma från Landskrona :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</si>
</sst>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0.00_ ;[Red]\-0.00\ "/>
    <numFmt numFmtId="166" formatCode="0.000"/>
    <numFmt numFmtId="167" formatCode="0.00;[Red]0.00"/>
  </numFmts>
  <fonts count="10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1"/>
      <name val="Calibri"/>
      <family val="2"/>
      <scheme val="minor"/>
    </font>
    <font>
      <i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3"/>
      <color rgb="FFFF0000"/>
      <name val="Wingdings"/>
      <charset val="2"/>
    </font>
    <font>
      <b/>
      <sz val="14"/>
      <color rgb="FFC0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2"/>
      <name val="Arial"/>
      <family val="2"/>
    </font>
    <font>
      <u/>
      <sz val="12"/>
      <name val="Arial"/>
      <family val="2"/>
    </font>
    <font>
      <b/>
      <sz val="12"/>
      <name val="Arial"/>
      <family val="2"/>
    </font>
    <font>
      <b/>
      <i/>
      <sz val="12"/>
      <name val="Arial"/>
      <family val="2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4"/>
      <color rgb="FF00B050"/>
      <name val="Wingdings"/>
      <charset val="2"/>
    </font>
    <font>
      <b/>
      <sz val="13"/>
      <color theme="1"/>
      <name val="Calibri"/>
      <family val="2"/>
      <scheme val="minor"/>
    </font>
    <font>
      <b/>
      <sz val="18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ＭＳ Ｐゴシック"/>
      <family val="3"/>
      <charset val="128"/>
    </font>
    <font>
      <sz val="10"/>
      <name val="Times New Roman"/>
      <family val="1"/>
    </font>
    <font>
      <sz val="11"/>
      <name val="Times New Roman"/>
      <family val="1"/>
    </font>
    <font>
      <b/>
      <i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u/>
      <sz val="12"/>
      <color rgb="FFFF0000"/>
      <name val="Arial"/>
      <family val="2"/>
    </font>
    <font>
      <i/>
      <sz val="13"/>
      <color theme="1"/>
      <name val="Calibri"/>
      <family val="2"/>
      <scheme val="minor"/>
    </font>
    <font>
      <i/>
      <sz val="13"/>
      <color theme="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color rgb="FFFF0000"/>
      <name val="Wingdings"/>
      <charset val="2"/>
    </font>
    <font>
      <sz val="11"/>
      <color rgb="FF00B050"/>
      <name val="Wingdings"/>
      <charset val="2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i/>
      <u/>
      <sz val="10"/>
      <color theme="1"/>
      <name val="Calibri"/>
      <family val="2"/>
      <scheme val="minor"/>
    </font>
    <font>
      <sz val="10"/>
      <color rgb="FF00B050"/>
      <name val="Wingdings"/>
      <charset val="2"/>
    </font>
    <font>
      <sz val="11"/>
      <name val="Wingdings"/>
      <charset val="2"/>
    </font>
    <font>
      <b/>
      <sz val="12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  <font>
      <i/>
      <u/>
      <sz val="11"/>
      <color rgb="FFFF0000"/>
      <name val="Calibri"/>
      <family val="2"/>
      <scheme val="minor"/>
    </font>
    <font>
      <b/>
      <u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sz val="10"/>
      <name val="Arial"/>
      <family val="2"/>
    </font>
    <font>
      <b/>
      <sz val="10"/>
      <color indexed="18"/>
      <name val="Times New Roman"/>
      <family val="1"/>
    </font>
    <font>
      <b/>
      <sz val="10"/>
      <color indexed="8"/>
      <name val="Times New Roman"/>
      <family val="1"/>
    </font>
    <font>
      <sz val="10"/>
      <color indexed="18"/>
      <name val="Times New Roman"/>
      <family val="1"/>
    </font>
    <font>
      <sz val="10"/>
      <color indexed="18"/>
      <name val="Helv"/>
    </font>
    <font>
      <b/>
      <sz val="10"/>
      <color indexed="8"/>
      <name val="Helv"/>
    </font>
    <font>
      <b/>
      <sz val="11"/>
      <name val="Times New Roman"/>
      <family val="1"/>
    </font>
    <font>
      <b/>
      <sz val="10"/>
      <name val="Times New Roman"/>
      <family val="1"/>
    </font>
    <font>
      <sz val="14"/>
      <name val="Times New Roman"/>
      <family val="1"/>
    </font>
    <font>
      <b/>
      <sz val="14"/>
      <name val="Times New Roman"/>
      <family val="1"/>
    </font>
    <font>
      <b/>
      <sz val="15"/>
      <name val="Times New Roman"/>
      <family val="1"/>
    </font>
    <font>
      <b/>
      <sz val="8"/>
      <name val="Times New Roman"/>
      <family val="1"/>
    </font>
    <font>
      <sz val="18"/>
      <name val="Times New Roman"/>
      <family val="1"/>
    </font>
    <font>
      <b/>
      <sz val="18"/>
      <color indexed="8"/>
      <name val="Times New Roman"/>
      <family val="1"/>
    </font>
    <font>
      <b/>
      <sz val="18"/>
      <name val="Times New Roman"/>
      <family val="1"/>
    </font>
    <font>
      <b/>
      <i/>
      <sz val="10"/>
      <color indexed="8"/>
      <name val="Times New Roman"/>
      <family val="1"/>
    </font>
    <font>
      <b/>
      <sz val="20"/>
      <name val="Times New Roman"/>
      <family val="1"/>
    </font>
    <font>
      <b/>
      <i/>
      <sz val="26"/>
      <name val="Times New Roman"/>
      <family val="1"/>
    </font>
    <font>
      <b/>
      <sz val="18"/>
      <color indexed="18"/>
      <name val="Times New Roman"/>
      <family val="1"/>
    </font>
    <font>
      <b/>
      <i/>
      <sz val="18"/>
      <color indexed="8"/>
      <name val="Times New Roman"/>
      <family val="1"/>
    </font>
    <font>
      <sz val="18"/>
      <color indexed="18"/>
      <name val="Times New Roman"/>
      <family val="1"/>
    </font>
    <font>
      <b/>
      <i/>
      <u/>
      <sz val="28"/>
      <name val="Times New Roman"/>
      <family val="1"/>
    </font>
    <font>
      <b/>
      <i/>
      <sz val="36"/>
      <name val="Times New Roman"/>
      <family val="1"/>
    </font>
    <font>
      <sz val="10"/>
      <color indexed="18"/>
      <name val="Calibri"/>
      <family val="2"/>
      <scheme val="minor"/>
    </font>
    <font>
      <b/>
      <i/>
      <sz val="16"/>
      <name val="Calibri"/>
      <family val="2"/>
      <scheme val="minor"/>
    </font>
    <font>
      <b/>
      <sz val="16"/>
      <name val="Calibri"/>
      <family val="2"/>
      <scheme val="minor"/>
    </font>
    <font>
      <sz val="16"/>
      <color indexed="18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name val="Calibri"/>
      <family val="2"/>
      <scheme val="minor"/>
    </font>
    <font>
      <b/>
      <i/>
      <sz val="14"/>
      <name val="Calibri"/>
      <family val="2"/>
      <scheme val="minor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b/>
      <sz val="20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0"/>
      <color theme="5" tint="-0.249977111117893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u/>
      <sz val="9"/>
      <color indexed="81"/>
      <name val="Tahoma"/>
      <family val="2"/>
    </font>
    <font>
      <sz val="20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rgb="FFFFFF00"/>
        <bgColor indexed="64"/>
      </patternFill>
    </fill>
  </fills>
  <borders count="82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auto="1"/>
      </bottom>
      <diagonal/>
    </border>
    <border>
      <left style="hair">
        <color indexed="64"/>
      </left>
      <right style="hair">
        <color indexed="64"/>
      </right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0"/>
      </left>
      <right/>
      <top/>
      <bottom style="thin">
        <color theme="1"/>
      </bottom>
      <diagonal/>
    </border>
    <border>
      <left style="thin">
        <color theme="1"/>
      </left>
      <right style="thin">
        <color theme="0"/>
      </right>
      <top style="thin">
        <color theme="1"/>
      </top>
      <bottom/>
      <diagonal/>
    </border>
    <border>
      <left style="thin">
        <color theme="1"/>
      </left>
      <right style="thin">
        <color theme="0"/>
      </right>
      <top/>
      <bottom/>
      <diagonal/>
    </border>
    <border>
      <left style="thin">
        <color theme="1"/>
      </left>
      <right style="thin">
        <color theme="0"/>
      </right>
      <top/>
      <bottom style="thin">
        <color theme="1"/>
      </bottom>
      <diagonal/>
    </border>
    <border>
      <left style="thin">
        <color theme="0"/>
      </left>
      <right/>
      <top style="thin">
        <color theme="1"/>
      </top>
      <bottom/>
      <diagonal/>
    </border>
    <border>
      <left style="thin">
        <color theme="0"/>
      </left>
      <right style="thin">
        <color theme="1"/>
      </right>
      <top style="thin">
        <color theme="1"/>
      </top>
      <bottom/>
      <diagonal/>
    </border>
    <border>
      <left style="thin">
        <color theme="0"/>
      </left>
      <right style="thin">
        <color theme="1"/>
      </right>
      <top/>
      <bottom/>
      <diagonal/>
    </border>
    <border>
      <left style="thin">
        <color theme="0"/>
      </left>
      <right style="thin">
        <color theme="1"/>
      </right>
      <top/>
      <bottom style="thin">
        <color theme="1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theme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theme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hair">
        <color indexed="64"/>
      </left>
      <right/>
      <top style="hair">
        <color auto="1"/>
      </top>
      <bottom style="hair">
        <color auto="1"/>
      </bottom>
      <diagonal/>
    </border>
    <border>
      <left/>
      <right style="hair">
        <color indexed="64"/>
      </right>
      <top/>
      <bottom style="hair">
        <color auto="1"/>
      </bottom>
      <diagonal/>
    </border>
    <border>
      <left style="hair">
        <color indexed="64"/>
      </left>
      <right/>
      <top style="thin">
        <color theme="1"/>
      </top>
      <bottom style="hair">
        <color indexed="64"/>
      </bottom>
      <diagonal/>
    </border>
    <border>
      <left/>
      <right style="hair">
        <color indexed="64"/>
      </right>
      <top style="thin">
        <color theme="1"/>
      </top>
      <bottom style="hair">
        <color auto="1"/>
      </bottom>
      <diagonal/>
    </border>
    <border>
      <left/>
      <right style="hair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 style="thin">
        <color theme="0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theme="1"/>
      </bottom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3">
    <xf numFmtId="0" fontId="0" fillId="0" borderId="0"/>
    <xf numFmtId="0" fontId="39" fillId="0" borderId="0">
      <alignment vertical="center"/>
    </xf>
    <xf numFmtId="0" fontId="60" fillId="0" borderId="0"/>
  </cellStyleXfs>
  <cellXfs count="513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2" borderId="0" xfId="0" applyFill="1" applyBorder="1"/>
    <xf numFmtId="164" fontId="0" fillId="2" borderId="0" xfId="0" applyNumberFormat="1" applyFill="1" applyBorder="1" applyAlignment="1">
      <alignment horizontal="center"/>
    </xf>
    <xf numFmtId="2" fontId="0" fillId="2" borderId="0" xfId="0" applyNumberFormat="1" applyFill="1" applyBorder="1" applyAlignment="1">
      <alignment horizontal="center"/>
    </xf>
    <xf numFmtId="2" fontId="1" fillId="2" borderId="0" xfId="0" applyNumberFormat="1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8" xfId="0" applyFill="1" applyBorder="1"/>
    <xf numFmtId="0" fontId="3" fillId="4" borderId="19" xfId="0" applyFont="1" applyFill="1" applyBorder="1" applyAlignment="1">
      <alignment horizontal="center"/>
    </xf>
    <xf numFmtId="0" fontId="3" fillId="4" borderId="20" xfId="0" applyFont="1" applyFill="1" applyBorder="1" applyAlignment="1">
      <alignment horizontal="center"/>
    </xf>
    <xf numFmtId="0" fontId="2" fillId="4" borderId="20" xfId="0" applyFont="1" applyFill="1" applyBorder="1" applyAlignment="1">
      <alignment horizontal="center"/>
    </xf>
    <xf numFmtId="0" fontId="0" fillId="2" borderId="11" xfId="0" applyFill="1" applyBorder="1"/>
    <xf numFmtId="0" fontId="0" fillId="2" borderId="13" xfId="0" applyFill="1" applyBorder="1"/>
    <xf numFmtId="0" fontId="3" fillId="4" borderId="22" xfId="0" applyFont="1" applyFill="1" applyBorder="1" applyAlignment="1">
      <alignment horizontal="center"/>
    </xf>
    <xf numFmtId="0" fontId="0" fillId="2" borderId="0" xfId="0" applyFill="1" applyAlignment="1">
      <alignment horizontal="left"/>
    </xf>
    <xf numFmtId="0" fontId="3" fillId="3" borderId="19" xfId="0" applyFont="1" applyFill="1" applyBorder="1" applyAlignment="1">
      <alignment horizontal="center"/>
    </xf>
    <xf numFmtId="0" fontId="3" fillId="3" borderId="20" xfId="0" applyFont="1" applyFill="1" applyBorder="1" applyAlignment="1">
      <alignment horizontal="center"/>
    </xf>
    <xf numFmtId="0" fontId="2" fillId="3" borderId="20" xfId="0" applyFont="1" applyFill="1" applyBorder="1" applyAlignment="1">
      <alignment horizontal="center"/>
    </xf>
    <xf numFmtId="0" fontId="3" fillId="3" borderId="22" xfId="0" applyFont="1" applyFill="1" applyBorder="1" applyAlignment="1">
      <alignment horizontal="center"/>
    </xf>
    <xf numFmtId="0" fontId="4" fillId="3" borderId="20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5" xfId="0" applyFont="1" applyFill="1" applyBorder="1" applyAlignment="1">
      <alignment horizontal="center"/>
    </xf>
    <xf numFmtId="0" fontId="1" fillId="5" borderId="8" xfId="0" applyFont="1" applyFill="1" applyBorder="1" applyAlignment="1">
      <alignment horizontal="center"/>
    </xf>
    <xf numFmtId="0" fontId="10" fillId="2" borderId="0" xfId="0" applyFont="1" applyFill="1" applyBorder="1"/>
    <xf numFmtId="0" fontId="11" fillId="2" borderId="0" xfId="0" applyFont="1" applyFill="1" applyAlignment="1">
      <alignment horizontal="left"/>
    </xf>
    <xf numFmtId="0" fontId="11" fillId="2" borderId="0" xfId="0" applyFont="1" applyFill="1"/>
    <xf numFmtId="0" fontId="10" fillId="2" borderId="0" xfId="0" applyFont="1" applyFill="1"/>
    <xf numFmtId="0" fontId="10" fillId="2" borderId="0" xfId="0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0" fontId="11" fillId="2" borderId="30" xfId="0" applyFont="1" applyFill="1" applyBorder="1" applyAlignment="1">
      <alignment horizontal="left"/>
    </xf>
    <xf numFmtId="0" fontId="10" fillId="2" borderId="30" xfId="0" applyFont="1" applyFill="1" applyBorder="1"/>
    <xf numFmtId="0" fontId="11" fillId="2" borderId="30" xfId="0" applyFont="1" applyFill="1" applyBorder="1"/>
    <xf numFmtId="0" fontId="10" fillId="2" borderId="30" xfId="0" applyFont="1" applyFill="1" applyBorder="1" applyAlignment="1">
      <alignment horizontal="center"/>
    </xf>
    <xf numFmtId="0" fontId="11" fillId="2" borderId="30" xfId="0" applyFont="1" applyFill="1" applyBorder="1" applyAlignment="1">
      <alignment horizontal="center"/>
    </xf>
    <xf numFmtId="0" fontId="13" fillId="2" borderId="0" xfId="0" applyFont="1" applyFill="1" applyAlignment="1">
      <alignment horizontal="center"/>
    </xf>
    <xf numFmtId="0" fontId="15" fillId="2" borderId="0" xfId="0" applyFont="1" applyFill="1"/>
    <xf numFmtId="0" fontId="16" fillId="2" borderId="0" xfId="0" applyFont="1" applyFill="1" applyAlignment="1">
      <alignment horizontal="center"/>
    </xf>
    <xf numFmtId="2" fontId="15" fillId="2" borderId="0" xfId="0" applyNumberFormat="1" applyFont="1" applyFill="1" applyBorder="1" applyAlignment="1">
      <alignment horizontal="center"/>
    </xf>
    <xf numFmtId="0" fontId="16" fillId="2" borderId="0" xfId="0" applyFont="1" applyFill="1" applyBorder="1" applyAlignment="1">
      <alignment horizontal="center"/>
    </xf>
    <xf numFmtId="164" fontId="15" fillId="2" borderId="0" xfId="0" applyNumberFormat="1" applyFont="1" applyFill="1" applyBorder="1" applyAlignment="1">
      <alignment horizontal="center"/>
    </xf>
    <xf numFmtId="0" fontId="15" fillId="2" borderId="0" xfId="0" applyFont="1" applyFill="1" applyBorder="1"/>
    <xf numFmtId="0" fontId="16" fillId="0" borderId="0" xfId="0" applyFont="1" applyAlignment="1">
      <alignment horizontal="left" vertical="center"/>
    </xf>
    <xf numFmtId="0" fontId="15" fillId="2" borderId="31" xfId="0" applyFont="1" applyFill="1" applyBorder="1"/>
    <xf numFmtId="164" fontId="15" fillId="2" borderId="31" xfId="0" applyNumberFormat="1" applyFont="1" applyFill="1" applyBorder="1" applyAlignment="1">
      <alignment horizontal="center"/>
    </xf>
    <xf numFmtId="0" fontId="12" fillId="2" borderId="0" xfId="0" quotePrefix="1" applyFont="1" applyFill="1" applyAlignment="1">
      <alignment horizontal="center"/>
    </xf>
    <xf numFmtId="0" fontId="18" fillId="2" borderId="0" xfId="0" applyFont="1" applyFill="1"/>
    <xf numFmtId="0" fontId="0" fillId="2" borderId="0" xfId="0" applyFont="1" applyFill="1"/>
    <xf numFmtId="0" fontId="22" fillId="2" borderId="0" xfId="0" applyFont="1" applyFill="1"/>
    <xf numFmtId="0" fontId="22" fillId="2" borderId="0" xfId="0" applyFont="1" applyFill="1" applyBorder="1"/>
    <xf numFmtId="0" fontId="23" fillId="2" borderId="0" xfId="0" applyFont="1" applyFill="1" applyBorder="1" applyAlignment="1">
      <alignment horizontal="center"/>
    </xf>
    <xf numFmtId="1" fontId="1" fillId="5" borderId="8" xfId="0" applyNumberFormat="1" applyFont="1" applyFill="1" applyBorder="1" applyAlignment="1">
      <alignment horizontal="center"/>
    </xf>
    <xf numFmtId="0" fontId="4" fillId="3" borderId="39" xfId="0" applyFont="1" applyFill="1" applyBorder="1" applyAlignment="1">
      <alignment horizontal="center"/>
    </xf>
    <xf numFmtId="0" fontId="4" fillId="3" borderId="30" xfId="0" applyFont="1" applyFill="1" applyBorder="1" applyAlignment="1">
      <alignment horizontal="center"/>
    </xf>
    <xf numFmtId="0" fontId="12" fillId="2" borderId="0" xfId="0" quotePrefix="1" applyFont="1" applyFill="1"/>
    <xf numFmtId="0" fontId="24" fillId="2" borderId="0" xfId="0" applyFont="1" applyFill="1"/>
    <xf numFmtId="0" fontId="24" fillId="2" borderId="0" xfId="0" applyFont="1" applyFill="1" applyBorder="1"/>
    <xf numFmtId="49" fontId="26" fillId="2" borderId="0" xfId="0" applyNumberFormat="1" applyFont="1" applyFill="1" applyAlignment="1">
      <alignment horizontal="right"/>
    </xf>
    <xf numFmtId="49" fontId="24" fillId="2" borderId="0" xfId="0" applyNumberFormat="1" applyFont="1" applyFill="1"/>
    <xf numFmtId="0" fontId="28" fillId="2" borderId="0" xfId="0" applyFont="1" applyFill="1" applyBorder="1"/>
    <xf numFmtId="0" fontId="24" fillId="2" borderId="0" xfId="0" applyFont="1" applyFill="1" applyAlignment="1">
      <alignment horizontal="left"/>
    </xf>
    <xf numFmtId="0" fontId="30" fillId="2" borderId="0" xfId="0" applyFont="1" applyFill="1" applyAlignment="1"/>
    <xf numFmtId="0" fontId="29" fillId="2" borderId="0" xfId="0" applyFont="1" applyFill="1"/>
    <xf numFmtId="0" fontId="24" fillId="2" borderId="0" xfId="0" applyFont="1" applyFill="1" applyAlignment="1"/>
    <xf numFmtId="0" fontId="24" fillId="2" borderId="0" xfId="0" applyFont="1" applyFill="1" applyAlignment="1">
      <alignment horizontal="right"/>
    </xf>
    <xf numFmtId="0" fontId="27" fillId="2" borderId="0" xfId="0" applyFont="1" applyFill="1" applyAlignment="1"/>
    <xf numFmtId="0" fontId="24" fillId="2" borderId="0" xfId="0" quotePrefix="1" applyFont="1" applyFill="1" applyAlignment="1">
      <alignment horizontal="left"/>
    </xf>
    <xf numFmtId="0" fontId="32" fillId="2" borderId="0" xfId="0" applyFont="1" applyFill="1"/>
    <xf numFmtId="0" fontId="19" fillId="2" borderId="30" xfId="0" applyFont="1" applyFill="1" applyBorder="1"/>
    <xf numFmtId="0" fontId="18" fillId="2" borderId="30" xfId="0" applyFont="1" applyFill="1" applyBorder="1"/>
    <xf numFmtId="0" fontId="33" fillId="2" borderId="0" xfId="0" applyFont="1" applyFill="1" applyAlignment="1">
      <alignment horizontal="left"/>
    </xf>
    <xf numFmtId="166" fontId="0" fillId="2" borderId="11" xfId="0" applyNumberFormat="1" applyFont="1" applyFill="1" applyBorder="1" applyAlignment="1">
      <alignment horizontal="center"/>
    </xf>
    <xf numFmtId="1" fontId="1" fillId="5" borderId="13" xfId="0" applyNumberFormat="1" applyFont="1" applyFill="1" applyBorder="1" applyAlignment="1">
      <alignment horizontal="center"/>
    </xf>
    <xf numFmtId="0" fontId="2" fillId="3" borderId="39" xfId="0" applyFont="1" applyFill="1" applyBorder="1" applyAlignment="1">
      <alignment horizontal="center"/>
    </xf>
    <xf numFmtId="0" fontId="4" fillId="3" borderId="30" xfId="0" applyFont="1" applyFill="1" applyBorder="1" applyAlignment="1">
      <alignment horizontal="center" vertical="center"/>
    </xf>
    <xf numFmtId="0" fontId="4" fillId="3" borderId="45" xfId="0" applyFont="1" applyFill="1" applyBorder="1" applyAlignment="1">
      <alignment horizontal="center" vertical="center"/>
    </xf>
    <xf numFmtId="0" fontId="2" fillId="4" borderId="39" xfId="0" applyFont="1" applyFill="1" applyBorder="1" applyAlignment="1">
      <alignment horizontal="center"/>
    </xf>
    <xf numFmtId="0" fontId="4" fillId="4" borderId="30" xfId="0" applyFont="1" applyFill="1" applyBorder="1" applyAlignment="1">
      <alignment horizontal="center" vertical="center"/>
    </xf>
    <xf numFmtId="0" fontId="4" fillId="4" borderId="45" xfId="0" applyFont="1" applyFill="1" applyBorder="1" applyAlignment="1">
      <alignment horizontal="center" vertical="center"/>
    </xf>
    <xf numFmtId="166" fontId="34" fillId="5" borderId="12" xfId="0" applyNumberFormat="1" applyFont="1" applyFill="1" applyBorder="1"/>
    <xf numFmtId="166" fontId="34" fillId="5" borderId="10" xfId="0" applyNumberFormat="1" applyFont="1" applyFill="1" applyBorder="1"/>
    <xf numFmtId="166" fontId="0" fillId="5" borderId="11" xfId="0" applyNumberFormat="1" applyFont="1" applyFill="1" applyBorder="1" applyAlignment="1">
      <alignment horizontal="center"/>
    </xf>
    <xf numFmtId="166" fontId="34" fillId="2" borderId="12" xfId="0" applyNumberFormat="1" applyFont="1" applyFill="1" applyBorder="1"/>
    <xf numFmtId="1" fontId="1" fillId="2" borderId="13" xfId="0" applyNumberFormat="1" applyFont="1" applyFill="1" applyBorder="1" applyAlignment="1">
      <alignment horizontal="center"/>
    </xf>
    <xf numFmtId="166" fontId="34" fillId="2" borderId="10" xfId="0" applyNumberFormat="1" applyFont="1" applyFill="1" applyBorder="1"/>
    <xf numFmtId="1" fontId="1" fillId="2" borderId="8" xfId="0" applyNumberFormat="1" applyFont="1" applyFill="1" applyBorder="1" applyAlignment="1">
      <alignment horizontal="center"/>
    </xf>
    <xf numFmtId="1" fontId="0" fillId="5" borderId="11" xfId="0" applyNumberFormat="1" applyFont="1" applyFill="1" applyBorder="1" applyAlignment="1">
      <alignment horizontal="center"/>
    </xf>
    <xf numFmtId="166" fontId="34" fillId="5" borderId="13" xfId="0" applyNumberFormat="1" applyFont="1" applyFill="1" applyBorder="1" applyAlignment="1">
      <alignment horizontal="center"/>
    </xf>
    <xf numFmtId="0" fontId="35" fillId="2" borderId="0" xfId="0" applyFont="1" applyFill="1" applyAlignment="1">
      <alignment horizontal="center"/>
    </xf>
    <xf numFmtId="0" fontId="33" fillId="2" borderId="0" xfId="0" applyFont="1" applyFill="1" applyAlignment="1">
      <alignment horizontal="left" vertical="center"/>
    </xf>
    <xf numFmtId="0" fontId="1" fillId="2" borderId="0" xfId="0" applyFont="1" applyFill="1" applyBorder="1"/>
    <xf numFmtId="11" fontId="0" fillId="2" borderId="0" xfId="0" applyNumberFormat="1" applyFill="1" applyProtection="1"/>
    <xf numFmtId="11" fontId="38" fillId="2" borderId="0" xfId="0" applyNumberFormat="1" applyFont="1" applyFill="1" applyProtection="1"/>
    <xf numFmtId="11" fontId="10" fillId="2" borderId="0" xfId="0" applyNumberFormat="1" applyFont="1" applyFill="1" applyProtection="1"/>
    <xf numFmtId="11" fontId="0" fillId="2" borderId="0" xfId="0" applyNumberFormat="1" applyFill="1" applyBorder="1" applyProtection="1"/>
    <xf numFmtId="11" fontId="14" fillId="2" borderId="0" xfId="0" applyNumberFormat="1" applyFont="1" applyFill="1" applyBorder="1" applyProtection="1"/>
    <xf numFmtId="11" fontId="14" fillId="2" borderId="0" xfId="0" applyNumberFormat="1" applyFont="1" applyFill="1" applyBorder="1" applyAlignment="1" applyProtection="1">
      <alignment vertical="center"/>
    </xf>
    <xf numFmtId="0" fontId="36" fillId="2" borderId="0" xfId="0" applyFont="1" applyFill="1"/>
    <xf numFmtId="0" fontId="0" fillId="2" borderId="0" xfId="0" applyFill="1" applyProtection="1"/>
    <xf numFmtId="0" fontId="21" fillId="2" borderId="30" xfId="0" applyFont="1" applyFill="1" applyBorder="1" applyProtection="1"/>
    <xf numFmtId="0" fontId="0" fillId="2" borderId="30" xfId="0" applyFill="1" applyBorder="1" applyProtection="1"/>
    <xf numFmtId="0" fontId="18" fillId="2" borderId="0" xfId="0" applyFont="1" applyFill="1" applyProtection="1"/>
    <xf numFmtId="0" fontId="20" fillId="2" borderId="0" xfId="0" applyFont="1" applyFill="1" applyProtection="1"/>
    <xf numFmtId="0" fontId="19" fillId="2" borderId="0" xfId="0" applyFont="1" applyFill="1" applyProtection="1"/>
    <xf numFmtId="0" fontId="0" fillId="2" borderId="0" xfId="0" applyFont="1" applyFill="1" applyProtection="1"/>
    <xf numFmtId="0" fontId="0" fillId="0" borderId="0" xfId="0" applyProtection="1"/>
    <xf numFmtId="0" fontId="38" fillId="2" borderId="0" xfId="0" applyFont="1" applyFill="1" applyProtection="1"/>
    <xf numFmtId="0" fontId="25" fillId="0" borderId="0" xfId="0" applyFont="1" applyAlignment="1" applyProtection="1">
      <alignment horizontal="left" indent="2"/>
    </xf>
    <xf numFmtId="0" fontId="44" fillId="0" borderId="0" xfId="0" applyFont="1" applyAlignment="1" applyProtection="1">
      <alignment horizontal="left" indent="2"/>
    </xf>
    <xf numFmtId="0" fontId="1" fillId="2" borderId="0" xfId="0" applyFont="1" applyFill="1" applyProtection="1"/>
    <xf numFmtId="1" fontId="1" fillId="6" borderId="32" xfId="0" applyNumberFormat="1" applyFont="1" applyFill="1" applyBorder="1" applyAlignment="1" applyProtection="1">
      <alignment horizontal="center"/>
      <protection locked="0"/>
    </xf>
    <xf numFmtId="0" fontId="15" fillId="2" borderId="0" xfId="0" applyFont="1" applyFill="1" applyProtection="1"/>
    <xf numFmtId="0" fontId="17" fillId="2" borderId="0" xfId="0" applyFont="1" applyFill="1"/>
    <xf numFmtId="0" fontId="1" fillId="7" borderId="0" xfId="0" applyFont="1" applyFill="1"/>
    <xf numFmtId="0" fontId="1" fillId="8" borderId="0" xfId="0" applyFont="1" applyFill="1"/>
    <xf numFmtId="0" fontId="4" fillId="9" borderId="30" xfId="0" applyFont="1" applyFill="1" applyBorder="1" applyAlignment="1">
      <alignment horizontal="center" vertical="center"/>
    </xf>
    <xf numFmtId="0" fontId="4" fillId="9" borderId="45" xfId="0" applyFont="1" applyFill="1" applyBorder="1" applyAlignment="1">
      <alignment horizontal="center" vertical="center"/>
    </xf>
    <xf numFmtId="1" fontId="1" fillId="2" borderId="55" xfId="0" applyNumberFormat="1" applyFont="1" applyFill="1" applyBorder="1" applyAlignment="1">
      <alignment horizontal="center"/>
    </xf>
    <xf numFmtId="1" fontId="1" fillId="2" borderId="56" xfId="0" applyNumberFormat="1" applyFont="1" applyFill="1" applyBorder="1" applyAlignment="1">
      <alignment horizontal="center"/>
    </xf>
    <xf numFmtId="0" fontId="0" fillId="2" borderId="31" xfId="0" applyFill="1" applyBorder="1"/>
    <xf numFmtId="0" fontId="0" fillId="2" borderId="59" xfId="0" applyFill="1" applyBorder="1"/>
    <xf numFmtId="0" fontId="0" fillId="2" borderId="11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22" fillId="2" borderId="0" xfId="0" applyFont="1" applyFill="1" applyAlignment="1">
      <alignment horizontal="center"/>
    </xf>
    <xf numFmtId="166" fontId="34" fillId="5" borderId="7" xfId="0" applyNumberFormat="1" applyFont="1" applyFill="1" applyBorder="1"/>
    <xf numFmtId="0" fontId="4" fillId="9" borderId="58" xfId="0" applyFont="1" applyFill="1" applyBorder="1" applyAlignment="1">
      <alignment horizontal="center" vertical="center"/>
    </xf>
    <xf numFmtId="0" fontId="4" fillId="9" borderId="62" xfId="0" applyFont="1" applyFill="1" applyBorder="1" applyAlignment="1">
      <alignment horizontal="center" vertical="center"/>
    </xf>
    <xf numFmtId="0" fontId="0" fillId="2" borderId="2" xfId="0" applyFill="1" applyBorder="1" applyAlignment="1" applyProtection="1">
      <alignment horizontal="center"/>
      <protection locked="0"/>
    </xf>
    <xf numFmtId="164" fontId="0" fillId="2" borderId="11" xfId="0" applyNumberFormat="1" applyFill="1" applyBorder="1" applyAlignment="1" applyProtection="1">
      <alignment horizontal="center"/>
      <protection locked="0"/>
    </xf>
    <xf numFmtId="164" fontId="0" fillId="2" borderId="12" xfId="0" applyNumberFormat="1" applyFill="1" applyBorder="1" applyAlignment="1" applyProtection="1">
      <alignment horizontal="center"/>
      <protection locked="0"/>
    </xf>
    <xf numFmtId="167" fontId="38" fillId="2" borderId="3" xfId="0" applyNumberFormat="1" applyFont="1" applyFill="1" applyBorder="1" applyAlignment="1" applyProtection="1">
      <alignment horizontal="center"/>
      <protection locked="0"/>
    </xf>
    <xf numFmtId="0" fontId="0" fillId="2" borderId="3" xfId="0" applyFill="1" applyBorder="1" applyAlignment="1" applyProtection="1">
      <alignment horizontal="center" vertical="center"/>
      <protection locked="0"/>
    </xf>
    <xf numFmtId="0" fontId="0" fillId="2" borderId="4" xfId="0" applyFill="1" applyBorder="1" applyProtection="1">
      <protection locked="0"/>
    </xf>
    <xf numFmtId="0" fontId="0" fillId="2" borderId="5" xfId="0" applyFill="1" applyBorder="1" applyProtection="1">
      <protection locked="0"/>
    </xf>
    <xf numFmtId="164" fontId="0" fillId="2" borderId="4" xfId="0" applyNumberFormat="1" applyFill="1" applyBorder="1" applyAlignment="1" applyProtection="1">
      <alignment horizontal="center"/>
      <protection locked="0"/>
    </xf>
    <xf numFmtId="164" fontId="0" fillId="2" borderId="9" xfId="0" applyNumberFormat="1" applyFill="1" applyBorder="1" applyAlignment="1" applyProtection="1">
      <alignment horizontal="center"/>
      <protection locked="0"/>
    </xf>
    <xf numFmtId="0" fontId="0" fillId="2" borderId="6" xfId="0" applyFill="1" applyBorder="1" applyAlignment="1" applyProtection="1">
      <alignment horizontal="center" vertical="center"/>
      <protection locked="0"/>
    </xf>
    <xf numFmtId="0" fontId="0" fillId="2" borderId="7" xfId="0" applyFill="1" applyBorder="1" applyProtection="1">
      <protection locked="0"/>
    </xf>
    <xf numFmtId="0" fontId="0" fillId="2" borderId="8" xfId="0" applyFill="1" applyBorder="1" applyProtection="1">
      <protection locked="0"/>
    </xf>
    <xf numFmtId="164" fontId="0" fillId="2" borderId="7" xfId="0" applyNumberFormat="1" applyFill="1" applyBorder="1" applyAlignment="1" applyProtection="1">
      <alignment horizontal="center"/>
      <protection locked="0"/>
    </xf>
    <xf numFmtId="164" fontId="0" fillId="2" borderId="10" xfId="0" applyNumberFormat="1" applyFill="1" applyBorder="1" applyAlignment="1" applyProtection="1">
      <alignment horizontal="center"/>
      <protection locked="0"/>
    </xf>
    <xf numFmtId="167" fontId="38" fillId="2" borderId="6" xfId="0" applyNumberFormat="1" applyFont="1" applyFill="1" applyBorder="1" applyAlignment="1" applyProtection="1">
      <alignment horizontal="center"/>
      <protection locked="0"/>
    </xf>
    <xf numFmtId="166" fontId="1" fillId="2" borderId="4" xfId="0" applyNumberFormat="1" applyFont="1" applyFill="1" applyBorder="1" applyAlignment="1" applyProtection="1">
      <alignment horizontal="center"/>
    </xf>
    <xf numFmtId="0" fontId="1" fillId="2" borderId="13" xfId="0" applyFont="1" applyFill="1" applyBorder="1" applyAlignment="1" applyProtection="1">
      <alignment horizontal="center"/>
    </xf>
    <xf numFmtId="0" fontId="1" fillId="2" borderId="5" xfId="0" applyFont="1" applyFill="1" applyBorder="1" applyAlignment="1" applyProtection="1">
      <alignment horizontal="center"/>
    </xf>
    <xf numFmtId="166" fontId="1" fillId="2" borderId="7" xfId="0" applyNumberFormat="1" applyFont="1" applyFill="1" applyBorder="1" applyAlignment="1" applyProtection="1">
      <alignment horizontal="center"/>
    </xf>
    <xf numFmtId="0" fontId="1" fillId="2" borderId="8" xfId="0" applyFont="1" applyFill="1" applyBorder="1" applyAlignment="1" applyProtection="1">
      <alignment horizontal="center"/>
    </xf>
    <xf numFmtId="166" fontId="7" fillId="2" borderId="5" xfId="0" applyNumberFormat="1" applyFont="1" applyFill="1" applyBorder="1" applyAlignment="1" applyProtection="1">
      <alignment horizontal="center"/>
    </xf>
    <xf numFmtId="166" fontId="7" fillId="2" borderId="8" xfId="0" applyNumberFormat="1" applyFont="1" applyFill="1" applyBorder="1" applyAlignment="1" applyProtection="1">
      <alignment horizontal="center"/>
    </xf>
    <xf numFmtId="1" fontId="1" fillId="2" borderId="63" xfId="0" applyNumberFormat="1" applyFont="1" applyFill="1" applyBorder="1" applyAlignment="1">
      <alignment horizontal="center"/>
    </xf>
    <xf numFmtId="166" fontId="34" fillId="5" borderId="64" xfId="0" applyNumberFormat="1" applyFont="1" applyFill="1" applyBorder="1"/>
    <xf numFmtId="166" fontId="34" fillId="5" borderId="11" xfId="0" applyNumberFormat="1" applyFont="1" applyFill="1" applyBorder="1"/>
    <xf numFmtId="0" fontId="38" fillId="2" borderId="0" xfId="0" applyFont="1" applyFill="1" applyBorder="1"/>
    <xf numFmtId="0" fontId="14" fillId="2" borderId="0" xfId="0" applyFont="1" applyFill="1" applyAlignment="1">
      <alignment horizontal="right"/>
    </xf>
    <xf numFmtId="0" fontId="48" fillId="2" borderId="0" xfId="0" applyFont="1" applyFill="1" applyAlignment="1">
      <alignment horizontal="left" vertical="center"/>
    </xf>
    <xf numFmtId="0" fontId="36" fillId="2" borderId="0" xfId="0" applyFont="1" applyFill="1" applyAlignment="1">
      <alignment horizontal="right"/>
    </xf>
    <xf numFmtId="0" fontId="49" fillId="2" borderId="0" xfId="0" applyFont="1" applyFill="1" applyAlignment="1">
      <alignment horizontal="left"/>
    </xf>
    <xf numFmtId="0" fontId="29" fillId="2" borderId="0" xfId="0" applyFont="1" applyFill="1" applyAlignment="1"/>
    <xf numFmtId="0" fontId="29" fillId="2" borderId="0" xfId="0" quotePrefix="1" applyFont="1" applyFill="1"/>
    <xf numFmtId="0" fontId="0" fillId="2" borderId="0" xfId="0" quotePrefix="1" applyFont="1" applyFill="1"/>
    <xf numFmtId="0" fontId="50" fillId="2" borderId="0" xfId="0" applyFont="1" applyFill="1"/>
    <xf numFmtId="0" fontId="53" fillId="2" borderId="0" xfId="0" applyFont="1" applyFill="1" applyAlignment="1">
      <alignment horizontal="left"/>
    </xf>
    <xf numFmtId="0" fontId="54" fillId="2" borderId="0" xfId="0" applyFont="1" applyFill="1" applyAlignment="1">
      <alignment horizontal="left"/>
    </xf>
    <xf numFmtId="0" fontId="48" fillId="2" borderId="0" xfId="0" applyFont="1" applyFill="1" applyAlignment="1">
      <alignment horizontal="left"/>
    </xf>
    <xf numFmtId="0" fontId="0" fillId="2" borderId="0" xfId="0" applyFont="1" applyFill="1" applyAlignment="1">
      <alignment vertical="top" wrapText="1"/>
    </xf>
    <xf numFmtId="0" fontId="0" fillId="0" borderId="0" xfId="0" applyFont="1" applyAlignment="1">
      <alignment vertical="top" wrapText="1"/>
    </xf>
    <xf numFmtId="0" fontId="0" fillId="2" borderId="0" xfId="0" applyFont="1" applyFill="1" applyAlignment="1">
      <alignment horizontal="left"/>
    </xf>
    <xf numFmtId="0" fontId="55" fillId="2" borderId="0" xfId="0" applyFont="1" applyFill="1"/>
    <xf numFmtId="0" fontId="38" fillId="2" borderId="0" xfId="0" applyFont="1" applyFill="1" applyAlignment="1">
      <alignment horizontal="left"/>
    </xf>
    <xf numFmtId="0" fontId="56" fillId="2" borderId="0" xfId="0" applyFont="1" applyFill="1" applyAlignment="1">
      <alignment horizontal="left"/>
    </xf>
    <xf numFmtId="0" fontId="1" fillId="2" borderId="0" xfId="0" applyFont="1" applyFill="1" applyAlignment="1">
      <alignment horizontal="left"/>
    </xf>
    <xf numFmtId="0" fontId="47" fillId="2" borderId="0" xfId="0" applyFont="1" applyFill="1" applyAlignment="1"/>
    <xf numFmtId="0" fontId="31" fillId="2" borderId="0" xfId="0" applyFont="1" applyFill="1" applyAlignment="1">
      <alignment horizontal="left"/>
    </xf>
    <xf numFmtId="0" fontId="31" fillId="2" borderId="0" xfId="0" quotePrefix="1" applyFont="1" applyFill="1" applyAlignment="1">
      <alignment horizontal="left"/>
    </xf>
    <xf numFmtId="0" fontId="58" fillId="2" borderId="0" xfId="0" applyFont="1" applyFill="1" applyAlignment="1"/>
    <xf numFmtId="0" fontId="0" fillId="2" borderId="0" xfId="0" applyFill="1" applyBorder="1" applyProtection="1"/>
    <xf numFmtId="164" fontId="0" fillId="2" borderId="65" xfId="0" applyNumberFormat="1" applyFill="1" applyBorder="1" applyAlignment="1" applyProtection="1">
      <alignment horizontal="center"/>
      <protection locked="0"/>
    </xf>
    <xf numFmtId="164" fontId="0" fillId="2" borderId="66" xfId="0" applyNumberFormat="1" applyFill="1" applyBorder="1" applyAlignment="1" applyProtection="1">
      <alignment horizontal="center"/>
      <protection locked="0"/>
    </xf>
    <xf numFmtId="0" fontId="1" fillId="2" borderId="0" xfId="0" applyFont="1" applyFill="1" applyAlignment="1" applyProtection="1">
      <alignment horizontal="left"/>
    </xf>
    <xf numFmtId="0" fontId="40" fillId="0" borderId="0" xfId="2" applyFont="1" applyFill="1" applyProtection="1"/>
    <xf numFmtId="0" fontId="40" fillId="0" borderId="0" xfId="2" applyFont="1" applyFill="1" applyBorder="1" applyProtection="1"/>
    <xf numFmtId="1" fontId="61" fillId="0" borderId="0" xfId="2" applyNumberFormat="1" applyFont="1" applyFill="1" applyBorder="1" applyAlignment="1" applyProtection="1">
      <alignment horizontal="center"/>
    </xf>
    <xf numFmtId="2" fontId="62" fillId="0" borderId="0" xfId="2" applyNumberFormat="1" applyFont="1" applyFill="1" applyBorder="1" applyAlignment="1" applyProtection="1">
      <alignment horizontal="right"/>
    </xf>
    <xf numFmtId="1" fontId="63" fillId="0" borderId="0" xfId="2" applyNumberFormat="1" applyFont="1" applyFill="1" applyBorder="1" applyAlignment="1" applyProtection="1">
      <alignment horizontal="left"/>
    </xf>
    <xf numFmtId="2" fontId="62" fillId="0" borderId="0" xfId="2" applyNumberFormat="1" applyFont="1" applyFill="1" applyBorder="1" applyAlignment="1" applyProtection="1">
      <alignment horizontal="center"/>
    </xf>
    <xf numFmtId="1" fontId="63" fillId="0" borderId="0" xfId="2" applyNumberFormat="1" applyFont="1" applyFill="1" applyBorder="1" applyAlignment="1" applyProtection="1">
      <alignment horizontal="center"/>
    </xf>
    <xf numFmtId="0" fontId="60" fillId="0" borderId="0" xfId="2" applyFill="1" applyProtection="1"/>
    <xf numFmtId="0" fontId="60" fillId="0" borderId="0" xfId="2" applyFill="1" applyBorder="1" applyProtection="1"/>
    <xf numFmtId="1" fontId="64" fillId="0" borderId="0" xfId="2" applyNumberFormat="1" applyFont="1" applyFill="1" applyBorder="1" applyProtection="1"/>
    <xf numFmtId="2" fontId="65" fillId="0" borderId="0" xfId="2" applyNumberFormat="1" applyFont="1" applyFill="1" applyBorder="1" applyProtection="1"/>
    <xf numFmtId="1" fontId="64" fillId="0" borderId="0" xfId="2" applyNumberFormat="1" applyFont="1" applyFill="1" applyBorder="1" applyAlignment="1" applyProtection="1">
      <alignment horizontal="left"/>
    </xf>
    <xf numFmtId="0" fontId="24" fillId="0" borderId="0" xfId="2" quotePrefix="1" applyFont="1" applyAlignment="1">
      <alignment horizontal="left"/>
    </xf>
    <xf numFmtId="0" fontId="24" fillId="0" borderId="0" xfId="2" applyFont="1"/>
    <xf numFmtId="0" fontId="24" fillId="0" borderId="0" xfId="2" applyFont="1" applyAlignment="1">
      <alignment horizontal="left"/>
    </xf>
    <xf numFmtId="0" fontId="26" fillId="0" borderId="0" xfId="2" quotePrefix="1" applyFont="1" applyAlignment="1">
      <alignment horizontal="left"/>
    </xf>
    <xf numFmtId="1" fontId="66" fillId="0" borderId="0" xfId="2" applyNumberFormat="1" applyFont="1" applyFill="1" applyBorder="1" applyAlignment="1">
      <alignment horizontal="center"/>
    </xf>
    <xf numFmtId="2" fontId="66" fillId="0" borderId="0" xfId="2" applyNumberFormat="1" applyFont="1" applyFill="1" applyBorder="1" applyAlignment="1">
      <alignment horizontal="center"/>
    </xf>
    <xf numFmtId="0" fontId="60" fillId="0" borderId="0" xfId="2" quotePrefix="1" applyFont="1" applyAlignment="1">
      <alignment horizontal="left"/>
    </xf>
    <xf numFmtId="0" fontId="60" fillId="0" borderId="0" xfId="2" applyFont="1" applyAlignment="1">
      <alignment horizontal="left"/>
    </xf>
    <xf numFmtId="1" fontId="66" fillId="0" borderId="0" xfId="2" applyNumberFormat="1" applyFont="1" applyFill="1" applyBorder="1" applyAlignment="1">
      <alignment horizontal="left"/>
    </xf>
    <xf numFmtId="1" fontId="41" fillId="0" borderId="0" xfId="2" applyNumberFormat="1" applyFont="1" applyFill="1" applyBorder="1" applyAlignment="1">
      <alignment horizontal="left"/>
    </xf>
    <xf numFmtId="0" fontId="60" fillId="0" borderId="0" xfId="2" applyFont="1" applyFill="1" applyProtection="1"/>
    <xf numFmtId="1" fontId="67" fillId="0" borderId="0" xfId="2" applyNumberFormat="1" applyFont="1" applyFill="1" applyBorder="1" applyAlignment="1" applyProtection="1">
      <alignment horizontal="center"/>
    </xf>
    <xf numFmtId="2" fontId="67" fillId="0" borderId="0" xfId="2" applyNumberFormat="1" applyFont="1" applyFill="1" applyBorder="1" applyAlignment="1" applyProtection="1">
      <alignment horizontal="center"/>
    </xf>
    <xf numFmtId="1" fontId="67" fillId="0" borderId="0" xfId="2" applyNumberFormat="1" applyFont="1" applyFill="1" applyBorder="1" applyAlignment="1" applyProtection="1">
      <alignment horizontal="left"/>
    </xf>
    <xf numFmtId="0" fontId="26" fillId="0" borderId="0" xfId="2" applyFont="1" applyBorder="1"/>
    <xf numFmtId="2" fontId="66" fillId="0" borderId="44" xfId="2" applyNumberFormat="1" applyFont="1" applyFill="1" applyBorder="1" applyAlignment="1">
      <alignment horizontal="center"/>
    </xf>
    <xf numFmtId="1" fontId="68" fillId="11" borderId="67" xfId="2" applyNumberFormat="1" applyFont="1" applyFill="1" applyBorder="1" applyAlignment="1">
      <alignment horizontal="left"/>
    </xf>
    <xf numFmtId="2" fontId="69" fillId="12" borderId="67" xfId="2" applyNumberFormat="1" applyFont="1" applyFill="1" applyBorder="1" applyAlignment="1">
      <alignment horizontal="center"/>
    </xf>
    <xf numFmtId="1" fontId="68" fillId="11" borderId="67" xfId="2" applyNumberFormat="1" applyFont="1" applyFill="1" applyBorder="1" applyAlignment="1">
      <alignment horizontal="right"/>
    </xf>
    <xf numFmtId="2" fontId="69" fillId="0" borderId="67" xfId="2" applyNumberFormat="1" applyFont="1" applyFill="1" applyBorder="1" applyAlignment="1">
      <alignment horizontal="center"/>
    </xf>
    <xf numFmtId="1" fontId="70" fillId="11" borderId="67" xfId="2" applyNumberFormat="1" applyFont="1" applyFill="1" applyBorder="1" applyAlignment="1">
      <alignment horizontal="center"/>
    </xf>
    <xf numFmtId="1" fontId="68" fillId="11" borderId="3" xfId="2" applyNumberFormat="1" applyFont="1" applyFill="1" applyBorder="1" applyAlignment="1">
      <alignment horizontal="left"/>
    </xf>
    <xf numFmtId="2" fontId="69" fillId="12" borderId="3" xfId="2" applyNumberFormat="1" applyFont="1" applyFill="1" applyBorder="1" applyAlignment="1">
      <alignment horizontal="center"/>
    </xf>
    <xf numFmtId="1" fontId="68" fillId="11" borderId="3" xfId="2" applyNumberFormat="1" applyFont="1" applyFill="1" applyBorder="1" applyAlignment="1">
      <alignment horizontal="right"/>
    </xf>
    <xf numFmtId="2" fontId="69" fillId="0" borderId="3" xfId="2" applyNumberFormat="1" applyFont="1" applyFill="1" applyBorder="1" applyAlignment="1">
      <alignment horizontal="center"/>
    </xf>
    <xf numFmtId="1" fontId="70" fillId="11" borderId="68" xfId="2" applyNumberFormat="1" applyFont="1" applyFill="1" applyBorder="1" applyAlignment="1">
      <alignment horizontal="center"/>
    </xf>
    <xf numFmtId="2" fontId="69" fillId="0" borderId="53" xfId="2" applyNumberFormat="1" applyFont="1" applyFill="1" applyBorder="1" applyAlignment="1">
      <alignment horizontal="center"/>
    </xf>
    <xf numFmtId="0" fontId="71" fillId="0" borderId="0" xfId="2" applyFont="1" applyFill="1" applyAlignment="1" applyProtection="1">
      <alignment horizontal="left"/>
    </xf>
    <xf numFmtId="1" fontId="68" fillId="11" borderId="53" xfId="2" applyNumberFormat="1" applyFont="1" applyFill="1" applyBorder="1" applyAlignment="1">
      <alignment horizontal="left"/>
    </xf>
    <xf numFmtId="2" fontId="69" fillId="12" borderId="53" xfId="2" applyNumberFormat="1" applyFont="1" applyFill="1" applyBorder="1" applyAlignment="1">
      <alignment horizontal="center"/>
    </xf>
    <xf numFmtId="1" fontId="68" fillId="11" borderId="53" xfId="2" applyNumberFormat="1" applyFont="1" applyFill="1" applyBorder="1" applyAlignment="1">
      <alignment horizontal="right"/>
    </xf>
    <xf numFmtId="1" fontId="70" fillId="11" borderId="53" xfId="2" applyNumberFormat="1" applyFont="1" applyFill="1" applyBorder="1" applyAlignment="1">
      <alignment horizontal="center"/>
    </xf>
    <xf numFmtId="0" fontId="69" fillId="0" borderId="0" xfId="2" applyFont="1" applyFill="1" applyAlignment="1" applyProtection="1">
      <alignment horizontal="left"/>
    </xf>
    <xf numFmtId="0" fontId="69" fillId="0" borderId="0" xfId="2" applyFont="1" applyFill="1" applyBorder="1" applyAlignment="1">
      <alignment horizontal="center"/>
    </xf>
    <xf numFmtId="2" fontId="69" fillId="0" borderId="0" xfId="2" applyNumberFormat="1" applyFont="1" applyFill="1" applyBorder="1" applyAlignment="1" applyProtection="1">
      <alignment horizontal="center"/>
    </xf>
    <xf numFmtId="0" fontId="69" fillId="12" borderId="67" xfId="2" applyFont="1" applyFill="1" applyBorder="1" applyAlignment="1" applyProtection="1">
      <alignment horizontal="left"/>
    </xf>
    <xf numFmtId="2" fontId="69" fillId="12" borderId="67" xfId="2" applyNumberFormat="1" applyFont="1" applyFill="1" applyBorder="1" applyAlignment="1" applyProtection="1">
      <alignment horizontal="center"/>
    </xf>
    <xf numFmtId="2" fontId="69" fillId="11" borderId="39" xfId="2" applyNumberFormat="1" applyFont="1" applyFill="1" applyBorder="1" applyAlignment="1" applyProtection="1">
      <alignment horizontal="center"/>
    </xf>
    <xf numFmtId="0" fontId="69" fillId="11" borderId="32" xfId="2" applyFont="1" applyFill="1" applyBorder="1" applyAlignment="1">
      <alignment horizontal="center"/>
    </xf>
    <xf numFmtId="0" fontId="72" fillId="0" borderId="0" xfId="2" applyFont="1" applyFill="1" applyAlignment="1" applyProtection="1">
      <alignment horizontal="left"/>
    </xf>
    <xf numFmtId="0" fontId="72" fillId="0" borderId="0" xfId="2" applyFont="1" applyFill="1" applyBorder="1" applyAlignment="1" applyProtection="1">
      <alignment horizontal="left"/>
    </xf>
    <xf numFmtId="2" fontId="73" fillId="0" borderId="0" xfId="2" applyNumberFormat="1" applyFont="1" applyFill="1" applyBorder="1" applyAlignment="1" applyProtection="1"/>
    <xf numFmtId="0" fontId="74" fillId="12" borderId="53" xfId="2" applyFont="1" applyFill="1" applyBorder="1" applyAlignment="1" applyProtection="1">
      <alignment horizontal="center"/>
    </xf>
    <xf numFmtId="0" fontId="74" fillId="12" borderId="43" xfId="2" applyFont="1" applyFill="1" applyBorder="1" applyAlignment="1" applyProtection="1">
      <alignment horizontal="center"/>
    </xf>
    <xf numFmtId="0" fontId="74" fillId="12" borderId="35" xfId="2" applyFont="1" applyFill="1" applyBorder="1" applyAlignment="1" applyProtection="1">
      <alignment horizontal="center"/>
    </xf>
    <xf numFmtId="0" fontId="40" fillId="0" borderId="0" xfId="2" applyFont="1" applyFill="1" applyAlignment="1" applyProtection="1">
      <alignment horizontal="left"/>
    </xf>
    <xf numFmtId="0" fontId="40" fillId="0" borderId="0" xfId="2" applyFont="1" applyFill="1" applyBorder="1" applyAlignment="1" applyProtection="1">
      <alignment horizontal="left"/>
    </xf>
    <xf numFmtId="2" fontId="75" fillId="0" borderId="0" xfId="2" applyNumberFormat="1" applyFont="1" applyFill="1" applyBorder="1" applyAlignment="1" applyProtection="1">
      <alignment horizontal="right"/>
    </xf>
    <xf numFmtId="2" fontId="75" fillId="0" borderId="0" xfId="2" applyNumberFormat="1" applyFont="1" applyFill="1" applyBorder="1" applyAlignment="1" applyProtection="1">
      <alignment horizontal="center"/>
    </xf>
    <xf numFmtId="0" fontId="76" fillId="0" borderId="0" xfId="2" applyFont="1" applyFill="1" applyBorder="1"/>
    <xf numFmtId="49" fontId="77" fillId="0" borderId="0" xfId="2" quotePrefix="1" applyNumberFormat="1" applyFont="1" applyFill="1" applyAlignment="1" applyProtection="1">
      <alignment horizontal="left"/>
    </xf>
    <xf numFmtId="0" fontId="74" fillId="0" borderId="0" xfId="2" applyFont="1" applyFill="1" applyProtection="1"/>
    <xf numFmtId="0" fontId="74" fillId="0" borderId="0" xfId="2" applyFont="1" applyFill="1" applyBorder="1" applyProtection="1"/>
    <xf numFmtId="1" fontId="78" fillId="0" borderId="0" xfId="2" applyNumberFormat="1" applyFont="1" applyFill="1" applyBorder="1" applyAlignment="1" applyProtection="1">
      <alignment horizontal="center"/>
    </xf>
    <xf numFmtId="2" fontId="79" fillId="0" borderId="0" xfId="2" applyNumberFormat="1" applyFont="1" applyFill="1" applyBorder="1" applyAlignment="1" applyProtection="1">
      <alignment horizontal="right"/>
    </xf>
    <xf numFmtId="1" fontId="80" fillId="0" borderId="0" xfId="2" applyNumberFormat="1" applyFont="1" applyFill="1" applyBorder="1" applyAlignment="1" applyProtection="1">
      <alignment horizontal="left"/>
    </xf>
    <xf numFmtId="2" fontId="79" fillId="0" borderId="0" xfId="2" applyNumberFormat="1" applyFont="1" applyFill="1" applyBorder="1" applyAlignment="1" applyProtection="1">
      <alignment horizontal="center"/>
    </xf>
    <xf numFmtId="0" fontId="81" fillId="0" borderId="0" xfId="2" applyFont="1" applyFill="1" applyAlignment="1" applyProtection="1">
      <alignment horizontal="left"/>
    </xf>
    <xf numFmtId="0" fontId="82" fillId="0" borderId="0" xfId="2" quotePrefix="1" applyFont="1" applyFill="1" applyAlignment="1" applyProtection="1">
      <alignment horizontal="left"/>
    </xf>
    <xf numFmtId="1" fontId="83" fillId="2" borderId="0" xfId="0" applyNumberFormat="1" applyFont="1" applyFill="1" applyBorder="1" applyAlignment="1" applyProtection="1">
      <alignment horizontal="center"/>
    </xf>
    <xf numFmtId="0" fontId="84" fillId="2" borderId="0" xfId="0" quotePrefix="1" applyFont="1" applyFill="1" applyAlignment="1" applyProtection="1">
      <alignment horizontal="left"/>
    </xf>
    <xf numFmtId="1" fontId="86" fillId="2" borderId="0" xfId="0" applyNumberFormat="1" applyFont="1" applyFill="1" applyBorder="1" applyAlignment="1" applyProtection="1">
      <alignment horizontal="center"/>
    </xf>
    <xf numFmtId="0" fontId="87" fillId="2" borderId="0" xfId="0" applyFont="1" applyFill="1"/>
    <xf numFmtId="0" fontId="88" fillId="2" borderId="0" xfId="0" applyFont="1" applyFill="1" applyAlignment="1" applyProtection="1">
      <alignment horizontal="left"/>
    </xf>
    <xf numFmtId="49" fontId="89" fillId="2" borderId="0" xfId="0" quotePrefix="1" applyNumberFormat="1" applyFont="1" applyFill="1" applyAlignment="1" applyProtection="1">
      <alignment horizontal="left"/>
    </xf>
    <xf numFmtId="0" fontId="90" fillId="2" borderId="0" xfId="0" applyFont="1" applyFill="1" applyAlignment="1" applyProtection="1">
      <alignment horizontal="left"/>
    </xf>
    <xf numFmtId="0" fontId="29" fillId="2" borderId="0" xfId="0" applyFont="1" applyFill="1" applyAlignment="1" applyProtection="1">
      <alignment horizontal="left"/>
    </xf>
    <xf numFmtId="0" fontId="0" fillId="2" borderId="0" xfId="0" applyFont="1" applyFill="1" applyBorder="1" applyProtection="1"/>
    <xf numFmtId="1" fontId="83" fillId="2" borderId="0" xfId="0" applyNumberFormat="1" applyFont="1" applyFill="1" applyBorder="1" applyProtection="1"/>
    <xf numFmtId="0" fontId="88" fillId="2" borderId="0" xfId="0" applyFont="1" applyFill="1" applyBorder="1" applyProtection="1"/>
    <xf numFmtId="0" fontId="96" fillId="9" borderId="39" xfId="0" applyFont="1" applyFill="1" applyBorder="1" applyAlignment="1">
      <alignment horizontal="center"/>
    </xf>
    <xf numFmtId="1" fontId="28" fillId="2" borderId="69" xfId="0" applyNumberFormat="1" applyFont="1" applyFill="1" applyBorder="1" applyAlignment="1">
      <alignment horizontal="left"/>
    </xf>
    <xf numFmtId="1" fontId="28" fillId="2" borderId="3" xfId="0" applyNumberFormat="1" applyFont="1" applyFill="1" applyBorder="1" applyAlignment="1">
      <alignment horizontal="left"/>
    </xf>
    <xf numFmtId="1" fontId="28" fillId="2" borderId="6" xfId="0" applyNumberFormat="1" applyFont="1" applyFill="1" applyBorder="1" applyAlignment="1">
      <alignment horizontal="left"/>
    </xf>
    <xf numFmtId="0" fontId="96" fillId="9" borderId="30" xfId="0" applyFont="1" applyFill="1" applyBorder="1" applyAlignment="1" applyProtection="1">
      <alignment horizontal="left" vertical="center"/>
    </xf>
    <xf numFmtId="0" fontId="96" fillId="9" borderId="45" xfId="0" applyFont="1" applyFill="1" applyBorder="1" applyAlignment="1" applyProtection="1">
      <alignment horizontal="left" vertical="center"/>
    </xf>
    <xf numFmtId="0" fontId="95" fillId="9" borderId="43" xfId="0" applyFont="1" applyFill="1" applyBorder="1" applyAlignment="1" applyProtection="1">
      <alignment horizontal="left" vertical="center"/>
    </xf>
    <xf numFmtId="0" fontId="95" fillId="9" borderId="42" xfId="0" applyFont="1" applyFill="1" applyBorder="1" applyAlignment="1" applyProtection="1">
      <alignment horizontal="left" vertical="center"/>
    </xf>
    <xf numFmtId="0" fontId="97" fillId="2" borderId="30" xfId="0" applyFont="1" applyFill="1" applyBorder="1"/>
    <xf numFmtId="0" fontId="7" fillId="2" borderId="0" xfId="0" applyFont="1" applyFill="1" applyAlignment="1"/>
    <xf numFmtId="1" fontId="94" fillId="10" borderId="53" xfId="0" applyNumberFormat="1" applyFont="1" applyFill="1" applyBorder="1" applyAlignment="1">
      <alignment horizontal="center"/>
    </xf>
    <xf numFmtId="1" fontId="94" fillId="10" borderId="68" xfId="0" applyNumberFormat="1" applyFont="1" applyFill="1" applyBorder="1" applyAlignment="1">
      <alignment horizontal="center"/>
    </xf>
    <xf numFmtId="1" fontId="94" fillId="10" borderId="67" xfId="0" applyNumberFormat="1" applyFont="1" applyFill="1" applyBorder="1" applyAlignment="1">
      <alignment horizontal="center"/>
    </xf>
    <xf numFmtId="0" fontId="36" fillId="2" borderId="52" xfId="0" applyFont="1" applyFill="1" applyBorder="1"/>
    <xf numFmtId="0" fontId="0" fillId="2" borderId="51" xfId="0" applyFont="1" applyFill="1" applyBorder="1"/>
    <xf numFmtId="0" fontId="0" fillId="2" borderId="70" xfId="0" applyFont="1" applyFill="1" applyBorder="1"/>
    <xf numFmtId="0" fontId="36" fillId="2" borderId="50" xfId="0" applyFont="1" applyFill="1" applyBorder="1"/>
    <xf numFmtId="0" fontId="0" fillId="2" borderId="0" xfId="0" applyFont="1" applyFill="1" applyBorder="1"/>
    <xf numFmtId="0" fontId="0" fillId="2" borderId="49" xfId="0" applyFont="1" applyFill="1" applyBorder="1"/>
    <xf numFmtId="0" fontId="0" fillId="2" borderId="50" xfId="0" applyFont="1" applyFill="1" applyBorder="1"/>
    <xf numFmtId="0" fontId="18" fillId="2" borderId="0" xfId="0" applyFont="1" applyFill="1" applyBorder="1"/>
    <xf numFmtId="0" fontId="18" fillId="2" borderId="49" xfId="0" applyFont="1" applyFill="1" applyBorder="1"/>
    <xf numFmtId="0" fontId="98" fillId="2" borderId="48" xfId="0" applyFont="1" applyFill="1" applyBorder="1"/>
    <xf numFmtId="0" fontId="18" fillId="2" borderId="47" xfId="0" applyFont="1" applyFill="1" applyBorder="1"/>
    <xf numFmtId="0" fontId="18" fillId="2" borderId="46" xfId="0" applyFont="1" applyFill="1" applyBorder="1"/>
    <xf numFmtId="0" fontId="0" fillId="2" borderId="0" xfId="0" applyFill="1" applyAlignment="1" applyProtection="1">
      <alignment horizontal="center"/>
    </xf>
    <xf numFmtId="0" fontId="1" fillId="2" borderId="0" xfId="0" applyFont="1" applyFill="1" applyAlignment="1" applyProtection="1">
      <alignment horizontal="center"/>
    </xf>
    <xf numFmtId="0" fontId="10" fillId="2" borderId="0" xfId="0" applyFont="1" applyFill="1" applyBorder="1" applyProtection="1"/>
    <xf numFmtId="0" fontId="11" fillId="2" borderId="0" xfId="0" applyFont="1" applyFill="1" applyProtection="1"/>
    <xf numFmtId="0" fontId="10" fillId="2" borderId="0" xfId="0" applyFont="1" applyFill="1" applyProtection="1"/>
    <xf numFmtId="0" fontId="10" fillId="2" borderId="0" xfId="0" applyFont="1" applyFill="1" applyAlignment="1" applyProtection="1">
      <alignment horizontal="center"/>
    </xf>
    <xf numFmtId="0" fontId="11" fillId="2" borderId="0" xfId="0" applyFont="1" applyFill="1" applyAlignment="1" applyProtection="1">
      <alignment horizontal="center"/>
    </xf>
    <xf numFmtId="0" fontId="13" fillId="2" borderId="0" xfId="0" applyFont="1" applyFill="1" applyAlignment="1" applyProtection="1">
      <alignment horizontal="center"/>
    </xf>
    <xf numFmtId="0" fontId="12" fillId="2" borderId="0" xfId="0" quotePrefix="1" applyFont="1" applyFill="1" applyAlignment="1" applyProtection="1">
      <alignment horizontal="center"/>
    </xf>
    <xf numFmtId="0" fontId="11" fillId="2" borderId="0" xfId="0" applyFont="1" applyFill="1" applyBorder="1" applyProtection="1"/>
    <xf numFmtId="0" fontId="10" fillId="2" borderId="0" xfId="0" applyFont="1" applyFill="1" applyBorder="1" applyAlignment="1" applyProtection="1">
      <alignment horizontal="center"/>
    </xf>
    <xf numFmtId="0" fontId="11" fillId="2" borderId="0" xfId="0" applyFont="1" applyFill="1" applyBorder="1" applyAlignment="1" applyProtection="1">
      <alignment horizontal="center"/>
    </xf>
    <xf numFmtId="0" fontId="11" fillId="2" borderId="0" xfId="0" applyFont="1" applyFill="1" applyBorder="1" applyAlignment="1" applyProtection="1">
      <alignment horizontal="left"/>
    </xf>
    <xf numFmtId="0" fontId="0" fillId="2" borderId="0" xfId="0" applyFill="1" applyBorder="1" applyAlignment="1" applyProtection="1">
      <alignment horizontal="center"/>
    </xf>
    <xf numFmtId="0" fontId="1" fillId="2" borderId="0" xfId="0" applyFont="1" applyFill="1" applyBorder="1" applyAlignment="1" applyProtection="1">
      <alignment horizontal="center"/>
    </xf>
    <xf numFmtId="0" fontId="4" fillId="3" borderId="39" xfId="0" applyFont="1" applyFill="1" applyBorder="1" applyAlignment="1" applyProtection="1">
      <alignment horizontal="center"/>
    </xf>
    <xf numFmtId="0" fontId="4" fillId="3" borderId="30" xfId="0" applyFont="1" applyFill="1" applyBorder="1" applyAlignment="1" applyProtection="1">
      <alignment horizontal="center"/>
    </xf>
    <xf numFmtId="0" fontId="2" fillId="4" borderId="39" xfId="0" applyFont="1" applyFill="1" applyBorder="1" applyAlignment="1" applyProtection="1">
      <alignment horizontal="center"/>
    </xf>
    <xf numFmtId="0" fontId="2" fillId="4" borderId="30" xfId="0" applyFont="1" applyFill="1" applyBorder="1" applyAlignment="1" applyProtection="1">
      <alignment horizontal="center"/>
    </xf>
    <xf numFmtId="0" fontId="8" fillId="4" borderId="30" xfId="0" applyFont="1" applyFill="1" applyBorder="1" applyAlignment="1" applyProtection="1">
      <alignment horizontal="center" vertical="center"/>
    </xf>
    <xf numFmtId="0" fontId="4" fillId="4" borderId="30" xfId="0" applyFont="1" applyFill="1" applyBorder="1" applyAlignment="1" applyProtection="1">
      <alignment horizontal="center" vertical="center"/>
    </xf>
    <xf numFmtId="0" fontId="4" fillId="4" borderId="45" xfId="0" applyFont="1" applyFill="1" applyBorder="1" applyAlignment="1" applyProtection="1">
      <alignment horizontal="center" vertical="center"/>
    </xf>
    <xf numFmtId="0" fontId="2" fillId="3" borderId="39" xfId="0" applyFont="1" applyFill="1" applyBorder="1" applyAlignment="1" applyProtection="1">
      <alignment horizontal="center"/>
    </xf>
    <xf numFmtId="0" fontId="2" fillId="3" borderId="30" xfId="0" applyFont="1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 vertical="center"/>
    </xf>
    <xf numFmtId="0" fontId="4" fillId="3" borderId="30" xfId="0" applyFont="1" applyFill="1" applyBorder="1" applyAlignment="1" applyProtection="1">
      <alignment horizontal="center" vertical="center"/>
    </xf>
    <xf numFmtId="0" fontId="4" fillId="3" borderId="45" xfId="0" applyFont="1" applyFill="1" applyBorder="1" applyAlignment="1" applyProtection="1">
      <alignment horizontal="center" vertical="center"/>
    </xf>
    <xf numFmtId="1" fontId="0" fillId="2" borderId="11" xfId="0" applyNumberFormat="1" applyFont="1" applyFill="1" applyBorder="1" applyAlignment="1" applyProtection="1">
      <alignment horizontal="center"/>
    </xf>
    <xf numFmtId="166" fontId="1" fillId="2" borderId="13" xfId="0" applyNumberFormat="1" applyFont="1" applyFill="1" applyBorder="1" applyAlignment="1" applyProtection="1">
      <alignment horizontal="center"/>
    </xf>
    <xf numFmtId="0" fontId="0" fillId="2" borderId="11" xfId="0" applyFill="1" applyBorder="1" applyProtection="1"/>
    <xf numFmtId="0" fontId="0" fillId="2" borderId="13" xfId="0" applyFill="1" applyBorder="1" applyProtection="1"/>
    <xf numFmtId="166" fontId="0" fillId="2" borderId="4" xfId="0" applyNumberFormat="1" applyFont="1" applyFill="1" applyBorder="1" applyAlignment="1" applyProtection="1">
      <alignment horizontal="center"/>
    </xf>
    <xf numFmtId="166" fontId="0" fillId="2" borderId="9" xfId="0" applyNumberFormat="1" applyFont="1" applyFill="1" applyBorder="1" applyAlignment="1" applyProtection="1">
      <alignment horizontal="center"/>
    </xf>
    <xf numFmtId="165" fontId="36" fillId="2" borderId="12" xfId="0" applyNumberFormat="1" applyFont="1" applyFill="1" applyBorder="1" applyAlignment="1" applyProtection="1">
      <alignment horizontal="center"/>
    </xf>
    <xf numFmtId="166" fontId="1" fillId="5" borderId="12" xfId="0" applyNumberFormat="1" applyFont="1" applyFill="1" applyBorder="1" applyProtection="1"/>
    <xf numFmtId="1" fontId="1" fillId="5" borderId="13" xfId="0" applyNumberFormat="1" applyFont="1" applyFill="1" applyBorder="1" applyAlignment="1" applyProtection="1">
      <alignment horizontal="center"/>
    </xf>
    <xf numFmtId="166" fontId="0" fillId="2" borderId="11" xfId="0" applyNumberFormat="1" applyFont="1" applyFill="1" applyBorder="1" applyAlignment="1" applyProtection="1">
      <alignment horizontal="center"/>
    </xf>
    <xf numFmtId="166" fontId="0" fillId="2" borderId="12" xfId="0" applyNumberFormat="1" applyFont="1" applyFill="1" applyBorder="1" applyAlignment="1" applyProtection="1">
      <alignment horizontal="center"/>
    </xf>
    <xf numFmtId="1" fontId="0" fillId="2" borderId="4" xfId="0" applyNumberFormat="1" applyFont="1" applyFill="1" applyBorder="1" applyAlignment="1" applyProtection="1">
      <alignment horizontal="center"/>
    </xf>
    <xf numFmtId="166" fontId="1" fillId="2" borderId="5" xfId="0" applyNumberFormat="1" applyFont="1" applyFill="1" applyBorder="1" applyAlignment="1" applyProtection="1">
      <alignment horizontal="center"/>
    </xf>
    <xf numFmtId="165" fontId="36" fillId="2" borderId="9" xfId="0" applyNumberFormat="1" applyFont="1" applyFill="1" applyBorder="1" applyAlignment="1" applyProtection="1">
      <alignment horizontal="center"/>
    </xf>
    <xf numFmtId="166" fontId="1" fillId="5" borderId="9" xfId="0" applyNumberFormat="1" applyFont="1" applyFill="1" applyBorder="1" applyProtection="1"/>
    <xf numFmtId="1" fontId="1" fillId="5" borderId="5" xfId="0" applyNumberFormat="1" applyFont="1" applyFill="1" applyBorder="1" applyAlignment="1" applyProtection="1">
      <alignment horizontal="center"/>
    </xf>
    <xf numFmtId="1" fontId="0" fillId="2" borderId="7" xfId="0" applyNumberFormat="1" applyFont="1" applyFill="1" applyBorder="1" applyAlignment="1" applyProtection="1">
      <alignment horizontal="center"/>
    </xf>
    <xf numFmtId="166" fontId="1" fillId="2" borderId="8" xfId="0" applyNumberFormat="1" applyFont="1" applyFill="1" applyBorder="1" applyAlignment="1" applyProtection="1">
      <alignment horizontal="center"/>
    </xf>
    <xf numFmtId="0" fontId="0" fillId="2" borderId="7" xfId="0" applyFill="1" applyBorder="1" applyProtection="1"/>
    <xf numFmtId="0" fontId="0" fillId="2" borderId="8" xfId="0" applyFill="1" applyBorder="1" applyProtection="1"/>
    <xf numFmtId="166" fontId="0" fillId="2" borderId="7" xfId="0" applyNumberFormat="1" applyFont="1" applyFill="1" applyBorder="1" applyAlignment="1" applyProtection="1">
      <alignment horizontal="center"/>
    </xf>
    <xf numFmtId="165" fontId="36" fillId="2" borderId="10" xfId="0" applyNumberFormat="1" applyFont="1" applyFill="1" applyBorder="1" applyAlignment="1" applyProtection="1">
      <alignment horizontal="center"/>
    </xf>
    <xf numFmtId="166" fontId="1" fillId="5" borderId="10" xfId="0" applyNumberFormat="1" applyFont="1" applyFill="1" applyBorder="1" applyProtection="1"/>
    <xf numFmtId="1" fontId="1" fillId="5" borderId="8" xfId="0" applyNumberFormat="1" applyFont="1" applyFill="1" applyBorder="1" applyAlignment="1" applyProtection="1">
      <alignment horizontal="center"/>
    </xf>
    <xf numFmtId="2" fontId="0" fillId="2" borderId="0" xfId="0" applyNumberFormat="1" applyFill="1" applyBorder="1" applyAlignment="1" applyProtection="1">
      <alignment horizontal="center"/>
    </xf>
    <xf numFmtId="2" fontId="1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Protection="1"/>
    <xf numFmtId="0" fontId="22" fillId="2" borderId="0" xfId="0" applyFont="1" applyFill="1" applyBorder="1" applyProtection="1"/>
    <xf numFmtId="0" fontId="23" fillId="2" borderId="0" xfId="0" applyFont="1" applyFill="1" applyBorder="1" applyAlignment="1" applyProtection="1">
      <alignment horizontal="center"/>
    </xf>
    <xf numFmtId="166" fontId="96" fillId="9" borderId="42" xfId="0" applyNumberFormat="1" applyFont="1" applyFill="1" applyBorder="1" applyAlignment="1" applyProtection="1">
      <alignment horizontal="center" vertical="center"/>
    </xf>
    <xf numFmtId="166" fontId="96" fillId="9" borderId="30" xfId="0" applyNumberFormat="1" applyFont="1" applyFill="1" applyBorder="1" applyAlignment="1" applyProtection="1">
      <alignment horizontal="center" vertical="center"/>
    </xf>
    <xf numFmtId="166" fontId="94" fillId="5" borderId="69" xfId="0" applyNumberFormat="1" applyFont="1" applyFill="1" applyBorder="1" applyAlignment="1">
      <alignment horizontal="center"/>
    </xf>
    <xf numFmtId="166" fontId="94" fillId="5" borderId="3" xfId="0" applyNumberFormat="1" applyFont="1" applyFill="1" applyBorder="1" applyAlignment="1">
      <alignment horizontal="center"/>
    </xf>
    <xf numFmtId="166" fontId="94" fillId="5" borderId="6" xfId="0" applyNumberFormat="1" applyFont="1" applyFill="1" applyBorder="1" applyAlignment="1">
      <alignment horizontal="center"/>
    </xf>
    <xf numFmtId="166" fontId="93" fillId="2" borderId="0" xfId="0" applyNumberFormat="1" applyFont="1" applyFill="1" applyBorder="1" applyProtection="1"/>
    <xf numFmtId="166" fontId="93" fillId="2" borderId="0" xfId="0" applyNumberFormat="1" applyFont="1" applyFill="1" applyBorder="1" applyAlignment="1" applyProtection="1">
      <alignment horizontal="right"/>
    </xf>
    <xf numFmtId="166" fontId="88" fillId="2" borderId="0" xfId="0" applyNumberFormat="1" applyFont="1" applyFill="1" applyBorder="1" applyProtection="1"/>
    <xf numFmtId="166" fontId="84" fillId="2" borderId="0" xfId="0" quotePrefix="1" applyNumberFormat="1" applyFont="1" applyFill="1" applyAlignment="1" applyProtection="1">
      <alignment horizontal="left"/>
    </xf>
    <xf numFmtId="166" fontId="85" fillId="2" borderId="0" xfId="0" applyNumberFormat="1" applyFont="1" applyFill="1" applyProtection="1"/>
    <xf numFmtId="166" fontId="89" fillId="2" borderId="0" xfId="0" quotePrefix="1" applyNumberFormat="1" applyFont="1" applyFill="1" applyAlignment="1" applyProtection="1">
      <alignment horizontal="left"/>
    </xf>
    <xf numFmtId="166" fontId="90" fillId="2" borderId="0" xfId="0" applyNumberFormat="1" applyFont="1" applyFill="1" applyAlignment="1" applyProtection="1">
      <alignment horizontal="left"/>
    </xf>
    <xf numFmtId="166" fontId="88" fillId="2" borderId="0" xfId="0" applyNumberFormat="1" applyFont="1" applyFill="1" applyAlignment="1" applyProtection="1">
      <alignment horizontal="left"/>
    </xf>
    <xf numFmtId="166" fontId="29" fillId="2" borderId="0" xfId="0" applyNumberFormat="1" applyFont="1" applyFill="1" applyAlignment="1" applyProtection="1">
      <alignment horizontal="left"/>
    </xf>
    <xf numFmtId="166" fontId="2" fillId="9" borderId="30" xfId="0" applyNumberFormat="1" applyFont="1" applyFill="1" applyBorder="1" applyAlignment="1">
      <alignment horizontal="center" wrapText="1"/>
    </xf>
    <xf numFmtId="166" fontId="96" fillId="9" borderId="30" xfId="0" applyNumberFormat="1" applyFont="1" applyFill="1" applyBorder="1" applyAlignment="1" applyProtection="1">
      <alignment horizontal="center"/>
    </xf>
    <xf numFmtId="166" fontId="94" fillId="10" borderId="53" xfId="0" applyNumberFormat="1" applyFont="1" applyFill="1" applyBorder="1" applyAlignment="1">
      <alignment horizontal="center"/>
    </xf>
    <xf numFmtId="166" fontId="94" fillId="5" borderId="53" xfId="0" applyNumberFormat="1" applyFont="1" applyFill="1" applyBorder="1" applyAlignment="1">
      <alignment horizontal="center"/>
    </xf>
    <xf numFmtId="166" fontId="94" fillId="10" borderId="68" xfId="0" applyNumberFormat="1" applyFont="1" applyFill="1" applyBorder="1" applyAlignment="1">
      <alignment horizontal="center"/>
    </xf>
    <xf numFmtId="166" fontId="94" fillId="10" borderId="67" xfId="0" applyNumberFormat="1" applyFont="1" applyFill="1" applyBorder="1" applyAlignment="1">
      <alignment horizontal="center"/>
    </xf>
    <xf numFmtId="166" fontId="0" fillId="2" borderId="0" xfId="0" applyNumberFormat="1" applyFont="1" applyFill="1" applyBorder="1" applyProtection="1"/>
    <xf numFmtId="0" fontId="87" fillId="2" borderId="0" xfId="0" applyFont="1" applyFill="1" applyProtection="1"/>
    <xf numFmtId="0" fontId="91" fillId="2" borderId="0" xfId="0" applyFont="1" applyFill="1" applyBorder="1" applyProtection="1"/>
    <xf numFmtId="166" fontId="91" fillId="2" borderId="0" xfId="0" applyNumberFormat="1" applyFont="1" applyFill="1" applyBorder="1" applyProtection="1"/>
    <xf numFmtId="0" fontId="92" fillId="2" borderId="0" xfId="0" applyFont="1" applyFill="1" applyBorder="1" applyProtection="1"/>
    <xf numFmtId="166" fontId="92" fillId="2" borderId="0" xfId="0" applyNumberFormat="1" applyFont="1" applyFill="1" applyBorder="1" applyProtection="1"/>
    <xf numFmtId="0" fontId="7" fillId="2" borderId="0" xfId="0" applyFont="1" applyFill="1" applyBorder="1" applyProtection="1"/>
    <xf numFmtId="166" fontId="7" fillId="2" borderId="0" xfId="0" applyNumberFormat="1" applyFont="1" applyFill="1" applyBorder="1" applyProtection="1"/>
    <xf numFmtId="0" fontId="100" fillId="4" borderId="0" xfId="0" applyFont="1" applyFill="1" applyBorder="1" applyAlignment="1">
      <alignment horizontal="center"/>
    </xf>
    <xf numFmtId="0" fontId="101" fillId="2" borderId="0" xfId="0" applyFont="1" applyFill="1" applyAlignment="1">
      <alignment horizontal="center"/>
    </xf>
    <xf numFmtId="0" fontId="101" fillId="0" borderId="0" xfId="0" applyFont="1" applyAlignment="1">
      <alignment horizontal="left" vertical="center"/>
    </xf>
    <xf numFmtId="0" fontId="5" fillId="3" borderId="0" xfId="0" applyFont="1" applyFill="1" applyBorder="1" applyAlignment="1">
      <alignment horizontal="center"/>
    </xf>
    <xf numFmtId="0" fontId="99" fillId="4" borderId="71" xfId="0" applyFont="1" applyFill="1" applyBorder="1" applyAlignment="1">
      <alignment horizontal="center"/>
    </xf>
    <xf numFmtId="164" fontId="0" fillId="2" borderId="73" xfId="0" applyNumberFormat="1" applyFill="1" applyBorder="1" applyAlignment="1" applyProtection="1">
      <alignment horizontal="center"/>
      <protection locked="0"/>
    </xf>
    <xf numFmtId="167" fontId="38" fillId="2" borderId="74" xfId="0" applyNumberFormat="1" applyFont="1" applyFill="1" applyBorder="1" applyAlignment="1" applyProtection="1">
      <alignment horizontal="center"/>
      <protection locked="0"/>
    </xf>
    <xf numFmtId="166" fontId="1" fillId="5" borderId="9" xfId="0" applyNumberFormat="1" applyFont="1" applyFill="1" applyBorder="1" applyAlignment="1">
      <alignment horizontal="right"/>
    </xf>
    <xf numFmtId="164" fontId="0" fillId="2" borderId="75" xfId="0" applyNumberFormat="1" applyFill="1" applyBorder="1" applyAlignment="1" applyProtection="1">
      <alignment horizontal="center"/>
      <protection locked="0"/>
    </xf>
    <xf numFmtId="164" fontId="0" fillId="2" borderId="76" xfId="0" applyNumberFormat="1" applyFill="1" applyBorder="1" applyAlignment="1" applyProtection="1">
      <alignment horizontal="center"/>
      <protection locked="0"/>
    </xf>
    <xf numFmtId="164" fontId="0" fillId="2" borderId="77" xfId="0" applyNumberFormat="1" applyFill="1" applyBorder="1" applyAlignment="1" applyProtection="1">
      <alignment horizontal="center"/>
      <protection locked="0"/>
    </xf>
    <xf numFmtId="0" fontId="99" fillId="4" borderId="78" xfId="0" applyFont="1" applyFill="1" applyBorder="1" applyAlignment="1">
      <alignment horizontal="center"/>
    </xf>
    <xf numFmtId="0" fontId="99" fillId="3" borderId="0" xfId="0" applyFont="1" applyFill="1" applyBorder="1" applyAlignment="1">
      <alignment horizontal="center"/>
    </xf>
    <xf numFmtId="0" fontId="16" fillId="2" borderId="31" xfId="0" applyFont="1" applyFill="1" applyBorder="1"/>
    <xf numFmtId="0" fontId="16" fillId="2" borderId="0" xfId="0" applyFont="1" applyFill="1" applyBorder="1"/>
    <xf numFmtId="166" fontId="7" fillId="5" borderId="5" xfId="0" applyNumberFormat="1" applyFont="1" applyFill="1" applyBorder="1" applyAlignment="1" applyProtection="1">
      <alignment horizontal="right"/>
    </xf>
    <xf numFmtId="166" fontId="7" fillId="5" borderId="8" xfId="0" applyNumberFormat="1" applyFont="1" applyFill="1" applyBorder="1" applyAlignment="1" applyProtection="1">
      <alignment horizontal="right"/>
    </xf>
    <xf numFmtId="166" fontId="1" fillId="10" borderId="9" xfId="0" applyNumberFormat="1" applyFont="1" applyFill="1" applyBorder="1" applyAlignment="1">
      <alignment horizontal="right"/>
    </xf>
    <xf numFmtId="0" fontId="102" fillId="4" borderId="0" xfId="0" applyFont="1" applyFill="1" applyBorder="1" applyAlignment="1">
      <alignment horizontal="left"/>
    </xf>
    <xf numFmtId="164" fontId="7" fillId="5" borderId="72" xfId="0" applyNumberFormat="1" applyFont="1" applyFill="1" applyBorder="1" applyAlignment="1" applyProtection="1">
      <alignment horizontal="right"/>
    </xf>
    <xf numFmtId="166" fontId="1" fillId="5" borderId="72" xfId="0" applyNumberFormat="1" applyFont="1" applyFill="1" applyBorder="1" applyAlignment="1">
      <alignment horizontal="right"/>
    </xf>
    <xf numFmtId="164" fontId="0" fillId="2" borderId="79" xfId="0" applyNumberFormat="1" applyFill="1" applyBorder="1" applyAlignment="1" applyProtection="1">
      <alignment horizontal="center"/>
      <protection locked="0"/>
    </xf>
    <xf numFmtId="164" fontId="0" fillId="2" borderId="3" xfId="0" applyNumberFormat="1" applyFill="1" applyBorder="1" applyAlignment="1" applyProtection="1">
      <alignment horizontal="center"/>
      <protection locked="0"/>
    </xf>
    <xf numFmtId="0" fontId="2" fillId="4" borderId="80" xfId="0" applyFont="1" applyFill="1" applyBorder="1" applyAlignment="1">
      <alignment horizontal="center"/>
    </xf>
    <xf numFmtId="0" fontId="5" fillId="4" borderId="81" xfId="0" applyFont="1" applyFill="1" applyBorder="1" applyAlignment="1">
      <alignment horizontal="center"/>
    </xf>
    <xf numFmtId="0" fontId="102" fillId="3" borderId="81" xfId="0" applyFont="1" applyFill="1" applyBorder="1" applyAlignment="1">
      <alignment horizontal="center"/>
    </xf>
    <xf numFmtId="0" fontId="3" fillId="3" borderId="80" xfId="0" applyFont="1" applyFill="1" applyBorder="1" applyAlignment="1">
      <alignment horizontal="center"/>
    </xf>
    <xf numFmtId="0" fontId="5" fillId="3" borderId="81" xfId="0" applyFont="1" applyFill="1" applyBorder="1" applyAlignment="1">
      <alignment horizontal="center"/>
    </xf>
    <xf numFmtId="0" fontId="2" fillId="3" borderId="80" xfId="0" applyFont="1" applyFill="1" applyBorder="1" applyAlignment="1">
      <alignment horizontal="center"/>
    </xf>
    <xf numFmtId="166" fontId="1" fillId="10" borderId="4" xfId="0" applyNumberFormat="1" applyFont="1" applyFill="1" applyBorder="1" applyAlignment="1">
      <alignment horizontal="right"/>
    </xf>
    <xf numFmtId="164" fontId="29" fillId="2" borderId="79" xfId="0" applyNumberFormat="1" applyFont="1" applyFill="1" applyBorder="1" applyAlignment="1" applyProtection="1">
      <alignment horizontal="center"/>
    </xf>
    <xf numFmtId="164" fontId="29" fillId="2" borderId="2" xfId="0" applyNumberFormat="1" applyFont="1" applyFill="1" applyBorder="1" applyAlignment="1" applyProtection="1">
      <alignment horizontal="center"/>
    </xf>
    <xf numFmtId="0" fontId="87" fillId="0" borderId="0" xfId="0" applyFont="1"/>
    <xf numFmtId="0" fontId="106" fillId="0" borderId="0" xfId="0" applyFont="1"/>
    <xf numFmtId="0" fontId="0" fillId="13" borderId="0" xfId="0" applyFill="1"/>
    <xf numFmtId="0" fontId="38" fillId="0" borderId="0" xfId="0" applyFont="1"/>
    <xf numFmtId="0" fontId="55" fillId="0" borderId="0" xfId="0" applyFont="1"/>
    <xf numFmtId="11" fontId="42" fillId="2" borderId="0" xfId="0" quotePrefix="1" applyNumberFormat="1" applyFont="1" applyFill="1" applyAlignment="1" applyProtection="1">
      <alignment horizontal="center" wrapText="1"/>
    </xf>
    <xf numFmtId="11" fontId="43" fillId="0" borderId="0" xfId="0" applyNumberFormat="1" applyFont="1" applyAlignment="1" applyProtection="1">
      <alignment horizontal="center" wrapText="1"/>
    </xf>
    <xf numFmtId="0" fontId="0" fillId="2" borderId="0" xfId="0" applyFont="1" applyFill="1" applyAlignment="1">
      <alignment vertical="top" wrapText="1"/>
    </xf>
    <xf numFmtId="0" fontId="0" fillId="0" borderId="0" xfId="0" applyFont="1" applyAlignment="1">
      <alignment vertical="top" wrapText="1"/>
    </xf>
    <xf numFmtId="0" fontId="29" fillId="2" borderId="0" xfId="0" applyFont="1" applyFill="1" applyBorder="1" applyAlignment="1">
      <alignment horizontal="left" wrapText="1"/>
    </xf>
    <xf numFmtId="0" fontId="29" fillId="0" borderId="0" xfId="0" applyFont="1" applyBorder="1" applyAlignment="1">
      <alignment wrapText="1"/>
    </xf>
    <xf numFmtId="0" fontId="31" fillId="2" borderId="0" xfId="0" applyFont="1" applyFill="1" applyBorder="1" applyAlignment="1">
      <alignment horizontal="left" wrapText="1"/>
    </xf>
    <xf numFmtId="0" fontId="6" fillId="3" borderId="14" xfId="0" applyFont="1" applyFill="1" applyBorder="1" applyAlignment="1">
      <alignment horizontal="center"/>
    </xf>
    <xf numFmtId="0" fontId="6" fillId="3" borderId="15" xfId="0" applyFont="1" applyFill="1" applyBorder="1" applyAlignment="1">
      <alignment horizontal="center"/>
    </xf>
    <xf numFmtId="0" fontId="6" fillId="3" borderId="16" xfId="0" applyFont="1" applyFill="1" applyBorder="1" applyAlignment="1">
      <alignment horizontal="center"/>
    </xf>
    <xf numFmtId="0" fontId="5" fillId="3" borderId="17" xfId="0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 vertical="center"/>
    </xf>
    <xf numFmtId="0" fontId="4" fillId="3" borderId="22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 vertical="center"/>
    </xf>
    <xf numFmtId="0" fontId="4" fillId="3" borderId="2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4" fillId="4" borderId="22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4" borderId="22" xfId="0" applyFont="1" applyFill="1" applyBorder="1" applyAlignment="1">
      <alignment horizontal="center" vertical="center"/>
    </xf>
    <xf numFmtId="0" fontId="4" fillId="3" borderId="23" xfId="0" applyFont="1" applyFill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" fillId="3" borderId="26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22" xfId="0" applyBorder="1" applyAlignment="1">
      <alignment horizontal="left" vertical="center" wrapText="1"/>
    </xf>
    <xf numFmtId="0" fontId="2" fillId="3" borderId="27" xfId="0" applyFont="1" applyFill="1" applyBorder="1" applyAlignment="1">
      <alignment horizontal="left" vertical="center" wrapText="1"/>
    </xf>
    <xf numFmtId="0" fontId="0" fillId="0" borderId="28" xfId="0" applyBorder="1" applyAlignment="1">
      <alignment horizontal="left" vertical="center" wrapText="1"/>
    </xf>
    <xf numFmtId="0" fontId="0" fillId="0" borderId="29" xfId="0" applyBorder="1" applyAlignment="1">
      <alignment horizontal="left" vertical="center" wrapText="1"/>
    </xf>
    <xf numFmtId="0" fontId="6" fillId="4" borderId="14" xfId="0" applyFont="1" applyFill="1" applyBorder="1" applyAlignment="1">
      <alignment horizontal="center"/>
    </xf>
    <xf numFmtId="0" fontId="6" fillId="4" borderId="15" xfId="0" applyFont="1" applyFill="1" applyBorder="1" applyAlignment="1">
      <alignment horizontal="center"/>
    </xf>
    <xf numFmtId="0" fontId="6" fillId="4" borderId="16" xfId="0" applyFont="1" applyFill="1" applyBorder="1" applyAlignment="1">
      <alignment horizontal="center"/>
    </xf>
    <xf numFmtId="0" fontId="5" fillId="4" borderId="17" xfId="0" applyFont="1" applyFill="1" applyBorder="1" applyAlignment="1">
      <alignment horizontal="center"/>
    </xf>
    <xf numFmtId="0" fontId="5" fillId="4" borderId="0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4" fillId="4" borderId="18" xfId="0" applyFont="1" applyFill="1" applyBorder="1" applyAlignment="1">
      <alignment horizontal="center" vertical="center"/>
    </xf>
    <xf numFmtId="0" fontId="4" fillId="4" borderId="21" xfId="0" applyFont="1" applyFill="1" applyBorder="1" applyAlignment="1">
      <alignment horizontal="center" vertical="center"/>
    </xf>
    <xf numFmtId="0" fontId="5" fillId="4" borderId="71" xfId="0" applyFont="1" applyFill="1" applyBorder="1" applyAlignment="1">
      <alignment horizontal="center"/>
    </xf>
    <xf numFmtId="49" fontId="6" fillId="4" borderId="14" xfId="0" applyNumberFormat="1" applyFont="1" applyFill="1" applyBorder="1" applyAlignment="1">
      <alignment horizontal="center"/>
    </xf>
    <xf numFmtId="49" fontId="6" fillId="4" borderId="15" xfId="0" applyNumberFormat="1" applyFont="1" applyFill="1" applyBorder="1" applyAlignment="1">
      <alignment horizontal="center"/>
    </xf>
    <xf numFmtId="49" fontId="6" fillId="4" borderId="16" xfId="0" applyNumberFormat="1" applyFont="1" applyFill="1" applyBorder="1" applyAlignment="1">
      <alignment horizontal="center"/>
    </xf>
    <xf numFmtId="0" fontId="2" fillId="3" borderId="35" xfId="0" applyFont="1" applyFill="1" applyBorder="1" applyAlignment="1" applyProtection="1">
      <alignment horizontal="center" vertical="center" wrapText="1"/>
    </xf>
    <xf numFmtId="0" fontId="0" fillId="0" borderId="36" xfId="0" applyBorder="1" applyAlignment="1" applyProtection="1">
      <alignment horizontal="center" vertical="center" wrapText="1"/>
    </xf>
    <xf numFmtId="0" fontId="2" fillId="3" borderId="37" xfId="0" applyFont="1" applyFill="1" applyBorder="1" applyAlignment="1" applyProtection="1">
      <alignment horizontal="center" vertical="center" wrapText="1"/>
    </xf>
    <xf numFmtId="0" fontId="0" fillId="0" borderId="40" xfId="0" applyBorder="1" applyAlignment="1" applyProtection="1">
      <alignment horizontal="center" vertical="center" wrapText="1"/>
    </xf>
    <xf numFmtId="0" fontId="2" fillId="3" borderId="38" xfId="0" applyFont="1" applyFill="1" applyBorder="1" applyAlignment="1" applyProtection="1">
      <alignment horizontal="center" vertical="center" wrapText="1"/>
    </xf>
    <xf numFmtId="0" fontId="0" fillId="0" borderId="41" xfId="0" applyBorder="1" applyAlignment="1" applyProtection="1">
      <alignment horizontal="center" vertical="center" wrapText="1"/>
    </xf>
    <xf numFmtId="0" fontId="6" fillId="4" borderId="35" xfId="0" applyFont="1" applyFill="1" applyBorder="1" applyAlignment="1" applyProtection="1">
      <alignment horizontal="center"/>
    </xf>
    <xf numFmtId="0" fontId="6" fillId="4" borderId="42" xfId="0" applyFont="1" applyFill="1" applyBorder="1" applyAlignment="1" applyProtection="1">
      <alignment horizontal="center"/>
    </xf>
    <xf numFmtId="0" fontId="6" fillId="4" borderId="43" xfId="0" applyFont="1" applyFill="1" applyBorder="1" applyAlignment="1" applyProtection="1">
      <alignment horizontal="center"/>
    </xf>
    <xf numFmtId="0" fontId="6" fillId="3" borderId="35" xfId="0" applyFont="1" applyFill="1" applyBorder="1" applyAlignment="1" applyProtection="1">
      <alignment horizontal="center"/>
    </xf>
    <xf numFmtId="0" fontId="6" fillId="3" borderId="42" xfId="0" applyFont="1" applyFill="1" applyBorder="1" applyAlignment="1" applyProtection="1">
      <alignment horizontal="center"/>
    </xf>
    <xf numFmtId="0" fontId="6" fillId="3" borderId="43" xfId="0" applyFont="1" applyFill="1" applyBorder="1" applyAlignment="1" applyProtection="1">
      <alignment horizontal="center"/>
    </xf>
    <xf numFmtId="49" fontId="6" fillId="4" borderId="35" xfId="0" applyNumberFormat="1" applyFont="1" applyFill="1" applyBorder="1" applyAlignment="1" applyProtection="1">
      <alignment horizontal="center"/>
    </xf>
    <xf numFmtId="0" fontId="2" fillId="9" borderId="57" xfId="0" applyFont="1" applyFill="1" applyBorder="1" applyAlignment="1">
      <alignment horizontal="center"/>
    </xf>
    <xf numFmtId="0" fontId="2" fillId="9" borderId="43" xfId="0" applyFont="1" applyFill="1" applyBorder="1" applyAlignment="1">
      <alignment horizontal="center"/>
    </xf>
    <xf numFmtId="0" fontId="0" fillId="9" borderId="42" xfId="0" applyFont="1" applyFill="1" applyBorder="1" applyAlignment="1">
      <alignment horizontal="center"/>
    </xf>
    <xf numFmtId="0" fontId="46" fillId="9" borderId="57" xfId="0" applyFont="1" applyFill="1" applyBorder="1" applyAlignment="1">
      <alignment horizontal="center"/>
    </xf>
    <xf numFmtId="0" fontId="45" fillId="9" borderId="42" xfId="0" applyFont="1" applyFill="1" applyBorder="1" applyAlignment="1">
      <alignment horizontal="center"/>
    </xf>
    <xf numFmtId="0" fontId="2" fillId="9" borderId="37" xfId="0" applyFont="1" applyFill="1" applyBorder="1" applyAlignment="1">
      <alignment horizontal="left" vertical="center" wrapText="1"/>
    </xf>
    <xf numFmtId="0" fontId="0" fillId="9" borderId="40" xfId="0" applyFill="1" applyBorder="1" applyAlignment="1">
      <alignment horizontal="left" vertical="center" wrapText="1"/>
    </xf>
    <xf numFmtId="0" fontId="2" fillId="9" borderId="60" xfId="0" applyFont="1" applyFill="1" applyBorder="1" applyAlignment="1">
      <alignment horizontal="center" vertical="center" wrapText="1"/>
    </xf>
    <xf numFmtId="0" fontId="0" fillId="9" borderId="61" xfId="0" applyFill="1" applyBorder="1" applyAlignment="1">
      <alignment horizontal="center" vertical="center" wrapText="1"/>
    </xf>
    <xf numFmtId="0" fontId="2" fillId="9" borderId="57" xfId="0" applyFont="1" applyFill="1" applyBorder="1" applyAlignment="1">
      <alignment horizontal="left" vertical="center" wrapText="1"/>
    </xf>
    <xf numFmtId="0" fontId="0" fillId="9" borderId="58" xfId="0" applyFill="1" applyBorder="1" applyAlignment="1">
      <alignment horizontal="left" vertical="center" wrapText="1"/>
    </xf>
    <xf numFmtId="49" fontId="2" fillId="9" borderId="57" xfId="0" applyNumberFormat="1" applyFont="1" applyFill="1" applyBorder="1" applyAlignment="1">
      <alignment horizontal="center"/>
    </xf>
    <xf numFmtId="0" fontId="2" fillId="9" borderId="42" xfId="0" applyFont="1" applyFill="1" applyBorder="1" applyAlignment="1">
      <alignment horizontal="center"/>
    </xf>
    <xf numFmtId="0" fontId="95" fillId="9" borderId="35" xfId="0" applyFont="1" applyFill="1" applyBorder="1" applyAlignment="1" applyProtection="1">
      <alignment horizontal="center"/>
    </xf>
    <xf numFmtId="0" fontId="95" fillId="9" borderId="42" xfId="0" applyFont="1" applyFill="1" applyBorder="1" applyAlignment="1" applyProtection="1">
      <alignment horizontal="center"/>
    </xf>
    <xf numFmtId="0" fontId="13" fillId="2" borderId="0" xfId="0" applyFont="1" applyFill="1" applyAlignment="1" applyProtection="1">
      <alignment horizontal="center"/>
    </xf>
    <xf numFmtId="0" fontId="0" fillId="0" borderId="0" xfId="0" applyAlignment="1" applyProtection="1"/>
    <xf numFmtId="0" fontId="11" fillId="2" borderId="0" xfId="0" applyFont="1" applyFill="1" applyAlignment="1" applyProtection="1">
      <alignment horizontal="center"/>
    </xf>
    <xf numFmtId="0" fontId="12" fillId="2" borderId="0" xfId="0" quotePrefix="1" applyFont="1" applyFill="1" applyAlignment="1" applyProtection="1">
      <alignment horizontal="center"/>
    </xf>
    <xf numFmtId="0" fontId="6" fillId="3" borderId="35" xfId="0" applyFont="1" applyFill="1" applyBorder="1" applyAlignment="1">
      <alignment horizontal="center"/>
    </xf>
    <xf numFmtId="0" fontId="6" fillId="3" borderId="42" xfId="0" applyFont="1" applyFill="1" applyBorder="1" applyAlignment="1">
      <alignment horizontal="center"/>
    </xf>
    <xf numFmtId="0" fontId="6" fillId="3" borderId="43" xfId="0" applyFont="1" applyFill="1" applyBorder="1" applyAlignment="1">
      <alignment horizontal="center"/>
    </xf>
    <xf numFmtId="0" fontId="2" fillId="3" borderId="35" xfId="0" applyFont="1" applyFill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2" fillId="3" borderId="37" xfId="0" applyFont="1" applyFill="1" applyBorder="1" applyAlignment="1">
      <alignment horizontal="left" vertical="center" wrapText="1"/>
    </xf>
    <xf numFmtId="0" fontId="0" fillId="0" borderId="40" xfId="0" applyBorder="1" applyAlignment="1">
      <alignment horizontal="left" vertical="center" wrapText="1"/>
    </xf>
    <xf numFmtId="0" fontId="2" fillId="3" borderId="38" xfId="0" applyFont="1" applyFill="1" applyBorder="1" applyAlignment="1">
      <alignment horizontal="left" vertical="center" wrapText="1"/>
    </xf>
    <xf numFmtId="0" fontId="0" fillId="0" borderId="41" xfId="0" applyBorder="1" applyAlignment="1">
      <alignment horizontal="left" vertical="center" wrapText="1"/>
    </xf>
    <xf numFmtId="49" fontId="6" fillId="4" borderId="35" xfId="0" applyNumberFormat="1" applyFont="1" applyFill="1" applyBorder="1" applyAlignment="1">
      <alignment horizontal="center"/>
    </xf>
    <xf numFmtId="0" fontId="6" fillId="4" borderId="42" xfId="0" applyFont="1" applyFill="1" applyBorder="1" applyAlignment="1">
      <alignment horizontal="center"/>
    </xf>
    <xf numFmtId="0" fontId="6" fillId="4" borderId="43" xfId="0" applyFont="1" applyFill="1" applyBorder="1" applyAlignment="1">
      <alignment horizontal="center"/>
    </xf>
    <xf numFmtId="0" fontId="6" fillId="4" borderId="35" xfId="0" applyFont="1" applyFill="1" applyBorder="1" applyAlignment="1">
      <alignment horizontal="center"/>
    </xf>
    <xf numFmtId="0" fontId="1" fillId="6" borderId="33" xfId="0" applyFont="1" applyFill="1" applyBorder="1" applyAlignment="1" applyProtection="1">
      <protection locked="0"/>
    </xf>
    <xf numFmtId="0" fontId="1" fillId="0" borderId="34" xfId="0" applyFont="1" applyBorder="1" applyAlignment="1" applyProtection="1">
      <protection locked="0"/>
    </xf>
    <xf numFmtId="49" fontId="1" fillId="6" borderId="33" xfId="0" applyNumberFormat="1" applyFont="1" applyFill="1" applyBorder="1" applyAlignment="1" applyProtection="1">
      <protection locked="0"/>
    </xf>
    <xf numFmtId="49" fontId="1" fillId="0" borderId="34" xfId="0" applyNumberFormat="1" applyFont="1" applyBorder="1" applyAlignment="1" applyProtection="1">
      <protection locked="0"/>
    </xf>
    <xf numFmtId="0" fontId="0" fillId="6" borderId="33" xfId="0" applyFill="1" applyBorder="1" applyAlignment="1" applyProtection="1">
      <protection locked="0"/>
    </xf>
    <xf numFmtId="0" fontId="0" fillId="6" borderId="34" xfId="0" applyFill="1" applyBorder="1" applyAlignment="1" applyProtection="1">
      <protection locked="0"/>
    </xf>
    <xf numFmtId="0" fontId="1" fillId="6" borderId="33" xfId="0" applyNumberFormat="1" applyFont="1" applyFill="1" applyBorder="1" applyAlignment="1" applyProtection="1">
      <protection locked="0"/>
    </xf>
    <xf numFmtId="0" fontId="1" fillId="0" borderId="54" xfId="0" applyNumberFormat="1" applyFont="1" applyBorder="1" applyAlignment="1" applyProtection="1">
      <protection locked="0"/>
    </xf>
    <xf numFmtId="0" fontId="0" fillId="0" borderId="54" xfId="0" applyNumberFormat="1" applyBorder="1" applyAlignment="1" applyProtection="1">
      <protection locked="0"/>
    </xf>
    <xf numFmtId="0" fontId="0" fillId="0" borderId="34" xfId="0" applyNumberFormat="1" applyBorder="1" applyAlignment="1" applyProtection="1">
      <protection locked="0"/>
    </xf>
    <xf numFmtId="0" fontId="74" fillId="12" borderId="33" xfId="2" applyFont="1" applyFill="1" applyBorder="1" applyAlignment="1" applyProtection="1">
      <alignment horizontal="center"/>
    </xf>
    <xf numFmtId="0" fontId="74" fillId="12" borderId="34" xfId="2" applyFont="1" applyFill="1" applyBorder="1" applyAlignment="1" applyProtection="1">
      <alignment horizontal="center"/>
    </xf>
  </cellXfs>
  <cellStyles count="3">
    <cellStyle name="Normal" xfId="0" builtinId="0"/>
    <cellStyle name="Normal 2" xfId="1"/>
    <cellStyle name="Normal 3" xfId="2"/>
  </cellStyles>
  <dxfs count="139"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</dxfs>
  <tableStyles count="2" defaultTableStyle="TableStyleMedium2" defaultPivotStyle="PivotStyleLight16">
    <tableStyle name="Pivottabellformat 1" table="0" count="0"/>
    <tableStyle name="Tabellformat 1" pivot="0" count="0"/>
  </tableStyles>
  <colors>
    <mruColors>
      <color rgb="FFFF2121"/>
      <color rgb="FFFF5050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Resultatlista!B10"/><Relationship Id="rId13" Type="http://schemas.openxmlformats.org/officeDocument/2006/relationships/hyperlink" Target="#Lagresultat!B8"/><Relationship Id="rId3" Type="http://schemas.openxmlformats.org/officeDocument/2006/relationships/hyperlink" Target="#GP!E11"/><Relationship Id="rId7" Type="http://schemas.openxmlformats.org/officeDocument/2006/relationships/hyperlink" Target="#Villkor!A1"/><Relationship Id="rId12" Type="http://schemas.openxmlformats.org/officeDocument/2006/relationships/image" Target="../media/image4.jpeg"/><Relationship Id="rId2" Type="http://schemas.openxmlformats.org/officeDocument/2006/relationships/hyperlink" Target="#Instruktioner!A4"/><Relationship Id="rId1" Type="http://schemas.openxmlformats.org/officeDocument/2006/relationships/image" Target="../media/image1.jpeg"/><Relationship Id="rId6" Type="http://schemas.openxmlformats.org/officeDocument/2006/relationships/hyperlink" Target="#'PF (D)'!A6"/><Relationship Id="rId11" Type="http://schemas.openxmlformats.org/officeDocument/2006/relationships/image" Target="../media/image3.jpeg"/><Relationship Id="rId5" Type="http://schemas.openxmlformats.org/officeDocument/2006/relationships/hyperlink" Target="#'Domarlapp (E)'!AB5"/><Relationship Id="rId10" Type="http://schemas.openxmlformats.org/officeDocument/2006/relationships/hyperlink" Target="#Projektorproj.!B4"/><Relationship Id="rId4" Type="http://schemas.openxmlformats.org/officeDocument/2006/relationships/image" Target="../media/image2.jpeg"/><Relationship Id="rId9" Type="http://schemas.openxmlformats.org/officeDocument/2006/relationships/hyperlink" Target="#Publikprotokoll!B8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hyperlink" Target="#GP!B11"/><Relationship Id="rId7" Type="http://schemas.openxmlformats.org/officeDocument/2006/relationships/image" Target="../media/image7.png"/><Relationship Id="rId12" Type="http://schemas.openxmlformats.org/officeDocument/2006/relationships/image" Target="../media/image11.png"/><Relationship Id="rId2" Type="http://schemas.openxmlformats.org/officeDocument/2006/relationships/hyperlink" Target="#Villkor!H19"/><Relationship Id="rId1" Type="http://schemas.openxmlformats.org/officeDocument/2006/relationships/hyperlink" Target="#Start!H19"/><Relationship Id="rId6" Type="http://schemas.openxmlformats.org/officeDocument/2006/relationships/image" Target="../media/image6.jpeg"/><Relationship Id="rId11" Type="http://schemas.openxmlformats.org/officeDocument/2006/relationships/image" Target="../media/image10.png"/><Relationship Id="rId5" Type="http://schemas.openxmlformats.org/officeDocument/2006/relationships/hyperlink" Target="#'Domarlapp (E)'!U3"/><Relationship Id="rId10" Type="http://schemas.openxmlformats.org/officeDocument/2006/relationships/image" Target="../media/image9.png"/><Relationship Id="rId4" Type="http://schemas.openxmlformats.org/officeDocument/2006/relationships/image" Target="../media/image5.png"/><Relationship Id="rId9" Type="http://schemas.openxmlformats.org/officeDocument/2006/relationships/hyperlink" Target="#Publikprotokoll!B1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Start!H19"/><Relationship Id="rId2" Type="http://schemas.openxmlformats.org/officeDocument/2006/relationships/image" Target="../media/image16.jpeg"/><Relationship Id="rId1" Type="http://schemas.openxmlformats.org/officeDocument/2006/relationships/image" Target="../media/image15.jpeg"/><Relationship Id="rId4" Type="http://schemas.openxmlformats.org/officeDocument/2006/relationships/image" Target="../media/image17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Start!H19"/><Relationship Id="rId2" Type="http://schemas.openxmlformats.org/officeDocument/2006/relationships/image" Target="../media/image18.jpeg"/><Relationship Id="rId1" Type="http://schemas.openxmlformats.org/officeDocument/2006/relationships/image" Target="../media/image15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Start!H19"/><Relationship Id="rId2" Type="http://schemas.openxmlformats.org/officeDocument/2006/relationships/image" Target="../media/image19.jpeg"/><Relationship Id="rId1" Type="http://schemas.openxmlformats.org/officeDocument/2006/relationships/image" Target="../media/image15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Start!H19"/><Relationship Id="rId2" Type="http://schemas.openxmlformats.org/officeDocument/2006/relationships/image" Target="../media/image18.jpeg"/><Relationship Id="rId1" Type="http://schemas.openxmlformats.org/officeDocument/2006/relationships/image" Target="../media/image15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Start!H19"/><Relationship Id="rId2" Type="http://schemas.openxmlformats.org/officeDocument/2006/relationships/image" Target="../media/image19.jpeg"/><Relationship Id="rId1" Type="http://schemas.openxmlformats.org/officeDocument/2006/relationships/image" Target="../media/image15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Start!H19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582763</xdr:colOff>
      <xdr:row>1</xdr:row>
      <xdr:rowOff>173235</xdr:rowOff>
    </xdr:from>
    <xdr:ext cx="5288499" cy="1093376"/>
    <xdr:sp macro="" textlink="">
      <xdr:nvSpPr>
        <xdr:cNvPr id="3" name="Rectangle 9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>
          <a:off x="1483308" y="363735"/>
          <a:ext cx="5288499" cy="1093376"/>
        </a:xfrm>
        <a:prstGeom prst="rect">
          <a:avLst/>
        </a:prstGeom>
        <a:noFill/>
        <a:scene3d>
          <a:camera prst="orthographicFront"/>
          <a:lightRig rig="soft" dir="tl">
            <a:rot lat="0" lon="0" rev="0"/>
          </a:lightRig>
        </a:scene3d>
        <a:sp3d>
          <a:bevelB w="165100" prst="coolSlant"/>
        </a:sp3d>
      </xdr:spPr>
      <xdr:txBody>
        <a:bodyPr wrap="none" lIns="91440" tIns="45720" rIns="91440" bIns="45720">
          <a:spAutoFit/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nl-NL" sz="3200" b="1" kern="10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Impact"/>
            </a:rPr>
            <a:t>Resultatberäkningsprogram  </a:t>
          </a:r>
        </a:p>
        <a:p>
          <a:pPr algn="ctr"/>
          <a:r>
            <a:rPr lang="nl-NL" sz="3200" b="1" kern="10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Impact"/>
            </a:rPr>
            <a:t>- Rytmisk Gymnastik -</a:t>
          </a:r>
        </a:p>
      </xdr:txBody>
    </xdr:sp>
    <xdr:clientData/>
  </xdr:oneCellAnchor>
  <xdr:twoCellAnchor editAs="oneCell">
    <xdr:from>
      <xdr:col>4</xdr:col>
      <xdr:colOff>202097</xdr:colOff>
      <xdr:row>8</xdr:row>
      <xdr:rowOff>135467</xdr:rowOff>
    </xdr:from>
    <xdr:to>
      <xdr:col>10</xdr:col>
      <xdr:colOff>22963</xdr:colOff>
      <xdr:row>19</xdr:row>
      <xdr:rowOff>86591</xdr:rowOff>
    </xdr:to>
    <xdr:pic>
      <xdr:nvPicPr>
        <xdr:cNvPr id="4" name="Image 17" descr="Kanaeva-48808.jpg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647" t="8238" r="2526" b="9772"/>
        <a:stretch>
          <a:fillRect/>
        </a:stretch>
      </xdr:blipFill>
      <xdr:spPr>
        <a:xfrm>
          <a:off x="3613779" y="1564217"/>
          <a:ext cx="3457684" cy="2046624"/>
        </a:xfrm>
        <a:prstGeom prst="rect">
          <a:avLst/>
        </a:prstGeom>
      </xdr:spPr>
    </xdr:pic>
    <xdr:clientData/>
  </xdr:twoCellAnchor>
  <xdr:twoCellAnchor>
    <xdr:from>
      <xdr:col>1</xdr:col>
      <xdr:colOff>424296</xdr:colOff>
      <xdr:row>10</xdr:row>
      <xdr:rowOff>76200</xdr:rowOff>
    </xdr:from>
    <xdr:to>
      <xdr:col>3</xdr:col>
      <xdr:colOff>486342</xdr:colOff>
      <xdr:row>12</xdr:row>
      <xdr:rowOff>78902</xdr:rowOff>
    </xdr:to>
    <xdr:sp macro="" textlink="">
      <xdr:nvSpPr>
        <xdr:cNvPr id="6" name="Rectangle à coins arrondis 4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 bwMode="auto">
        <a:xfrm>
          <a:off x="718705" y="1981200"/>
          <a:ext cx="1274319" cy="383702"/>
        </a:xfrm>
        <a:prstGeom prst="roundRect">
          <a:avLst/>
        </a:prstGeom>
        <a:gradFill flip="none" rotWithShape="1">
          <a:gsLst>
            <a:gs pos="0">
              <a:srgbClr val="0070C0">
                <a:shade val="30000"/>
                <a:satMod val="115000"/>
              </a:srgbClr>
            </a:gs>
            <a:gs pos="50000">
              <a:srgbClr val="0070C0">
                <a:shade val="67500"/>
                <a:satMod val="115000"/>
              </a:srgbClr>
            </a:gs>
            <a:gs pos="100000">
              <a:srgbClr val="0070C0">
                <a:shade val="100000"/>
                <a:satMod val="115000"/>
              </a:srgbClr>
            </a:gs>
          </a:gsLst>
          <a:lin ang="16200000" scaled="1"/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fr-CH" sz="1200" b="1">
              <a:solidFill>
                <a:schemeClr val="bg1"/>
              </a:solidFill>
            </a:rPr>
            <a:t>Instruktioner</a:t>
          </a:r>
        </a:p>
      </xdr:txBody>
    </xdr:sp>
    <xdr:clientData/>
  </xdr:twoCellAnchor>
  <xdr:twoCellAnchor>
    <xdr:from>
      <xdr:col>10</xdr:col>
      <xdr:colOff>270094</xdr:colOff>
      <xdr:row>9</xdr:row>
      <xdr:rowOff>64731</xdr:rowOff>
    </xdr:from>
    <xdr:to>
      <xdr:col>12</xdr:col>
      <xdr:colOff>478346</xdr:colOff>
      <xdr:row>11</xdr:row>
      <xdr:rowOff>70608</xdr:rowOff>
    </xdr:to>
    <xdr:sp macro="" textlink="">
      <xdr:nvSpPr>
        <xdr:cNvPr id="7" name="Rectangle à coins arrondis 24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/>
      </xdr:nvSpPr>
      <xdr:spPr bwMode="auto">
        <a:xfrm>
          <a:off x="7368726" y="1688994"/>
          <a:ext cx="1431462" cy="386877"/>
        </a:xfrm>
        <a:prstGeom prst="roundRect">
          <a:avLst/>
        </a:prstGeom>
        <a:gradFill flip="none" rotWithShape="1">
          <a:gsLst>
            <a:gs pos="0">
              <a:srgbClr val="92D050">
                <a:shade val="30000"/>
                <a:satMod val="115000"/>
              </a:srgbClr>
            </a:gs>
            <a:gs pos="50000">
              <a:srgbClr val="92D050">
                <a:shade val="67500"/>
                <a:satMod val="115000"/>
              </a:srgbClr>
            </a:gs>
            <a:gs pos="100000">
              <a:srgbClr val="92D050">
                <a:shade val="100000"/>
                <a:satMod val="115000"/>
              </a:srgbClr>
            </a:gs>
          </a:gsLst>
          <a:lin ang="16200000" scaled="1"/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fr-CH" sz="1200" b="1">
              <a:solidFill>
                <a:schemeClr val="bg1"/>
              </a:solidFill>
            </a:rPr>
            <a:t>Generalprotokoll</a:t>
          </a:r>
        </a:p>
      </xdr:txBody>
    </xdr:sp>
    <xdr:clientData/>
  </xdr:twoCellAnchor>
  <xdr:twoCellAnchor editAs="oneCell">
    <xdr:from>
      <xdr:col>1</xdr:col>
      <xdr:colOff>0</xdr:colOff>
      <xdr:row>0</xdr:row>
      <xdr:rowOff>187742</xdr:rowOff>
    </xdr:from>
    <xdr:to>
      <xdr:col>2</xdr:col>
      <xdr:colOff>415064</xdr:colOff>
      <xdr:row>8</xdr:row>
      <xdr:rowOff>9526</xdr:rowOff>
    </xdr:to>
    <xdr:pic>
      <xdr:nvPicPr>
        <xdr:cNvPr id="12" name="Bildobjekt 11" descr="Bli blu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454" y="187742"/>
          <a:ext cx="1027046" cy="13457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1</xdr:col>
      <xdr:colOff>403516</xdr:colOff>
      <xdr:row>13</xdr:row>
      <xdr:rowOff>3460</xdr:rowOff>
    </xdr:from>
    <xdr:to>
      <xdr:col>3</xdr:col>
      <xdr:colOff>465562</xdr:colOff>
      <xdr:row>15</xdr:row>
      <xdr:rowOff>6162</xdr:rowOff>
    </xdr:to>
    <xdr:sp macro="" textlink="">
      <xdr:nvSpPr>
        <xdr:cNvPr id="14" name="Rectangle à coins arrondis 4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SpPr/>
      </xdr:nvSpPr>
      <xdr:spPr bwMode="auto">
        <a:xfrm>
          <a:off x="697925" y="2479960"/>
          <a:ext cx="1274319" cy="383702"/>
        </a:xfrm>
        <a:prstGeom prst="roundRect">
          <a:avLst/>
        </a:prstGeom>
        <a:gradFill flip="none" rotWithShape="1">
          <a:gsLst>
            <a:gs pos="0">
              <a:srgbClr val="C00000">
                <a:shade val="30000"/>
                <a:satMod val="115000"/>
              </a:srgbClr>
            </a:gs>
            <a:gs pos="50000">
              <a:srgbClr val="C00000">
                <a:shade val="67500"/>
                <a:satMod val="115000"/>
              </a:srgbClr>
            </a:gs>
            <a:gs pos="100000">
              <a:srgbClr val="C00000">
                <a:shade val="100000"/>
                <a:satMod val="115000"/>
              </a:srgbClr>
            </a:gs>
          </a:gsLst>
          <a:lin ang="16200000" scaled="1"/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fr-CH" sz="1200" b="1">
              <a:solidFill>
                <a:schemeClr val="bg1"/>
              </a:solidFill>
            </a:rPr>
            <a:t>Domarlapp (E)</a:t>
          </a:r>
        </a:p>
      </xdr:txBody>
    </xdr:sp>
    <xdr:clientData/>
  </xdr:twoCellAnchor>
  <xdr:twoCellAnchor>
    <xdr:from>
      <xdr:col>1</xdr:col>
      <xdr:colOff>408711</xdr:colOff>
      <xdr:row>15</xdr:row>
      <xdr:rowOff>138538</xdr:rowOff>
    </xdr:from>
    <xdr:to>
      <xdr:col>3</xdr:col>
      <xdr:colOff>470757</xdr:colOff>
      <xdr:row>17</xdr:row>
      <xdr:rowOff>141240</xdr:rowOff>
    </xdr:to>
    <xdr:sp macro="" textlink="">
      <xdr:nvSpPr>
        <xdr:cNvPr id="15" name="Rectangle à coins arrondis 4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SpPr/>
      </xdr:nvSpPr>
      <xdr:spPr bwMode="auto">
        <a:xfrm>
          <a:off x="703120" y="2996038"/>
          <a:ext cx="1274319" cy="383702"/>
        </a:xfrm>
        <a:prstGeom prst="roundRect">
          <a:avLst/>
        </a:prstGeom>
        <a:gradFill flip="none" rotWithShape="1">
          <a:gsLst>
            <a:gs pos="0">
              <a:srgbClr val="C00000">
                <a:shade val="30000"/>
                <a:satMod val="115000"/>
              </a:srgbClr>
            </a:gs>
            <a:gs pos="50000">
              <a:srgbClr val="C00000">
                <a:shade val="67500"/>
                <a:satMod val="115000"/>
              </a:srgbClr>
            </a:gs>
            <a:gs pos="100000">
              <a:srgbClr val="C00000">
                <a:shade val="100000"/>
                <a:satMod val="115000"/>
              </a:srgbClr>
            </a:gs>
          </a:gsLst>
          <a:lin ang="16200000" scaled="1"/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fr-CH" sz="1200" b="1">
              <a:solidFill>
                <a:schemeClr val="bg1"/>
              </a:solidFill>
            </a:rPr>
            <a:t>Programförkl. (D)</a:t>
          </a:r>
        </a:p>
      </xdr:txBody>
    </xdr:sp>
    <xdr:clientData/>
  </xdr:twoCellAnchor>
  <xdr:twoCellAnchor>
    <xdr:from>
      <xdr:col>1</xdr:col>
      <xdr:colOff>405249</xdr:colOff>
      <xdr:row>18</xdr:row>
      <xdr:rowOff>83116</xdr:rowOff>
    </xdr:from>
    <xdr:to>
      <xdr:col>3</xdr:col>
      <xdr:colOff>467295</xdr:colOff>
      <xdr:row>20</xdr:row>
      <xdr:rowOff>85818</xdr:rowOff>
    </xdr:to>
    <xdr:sp macro="" textlink="">
      <xdr:nvSpPr>
        <xdr:cNvPr id="16" name="Rectangle à coins arrondis 4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SpPr/>
      </xdr:nvSpPr>
      <xdr:spPr bwMode="auto">
        <a:xfrm>
          <a:off x="1995924" y="3416866"/>
          <a:ext cx="1281246" cy="383702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fr-CH" sz="1200" b="1">
              <a:solidFill>
                <a:schemeClr val="bg1"/>
              </a:solidFill>
            </a:rPr>
            <a:t>Villkor</a:t>
          </a:r>
        </a:p>
      </xdr:txBody>
    </xdr:sp>
    <xdr:clientData/>
  </xdr:twoCellAnchor>
  <xdr:twoCellAnchor>
    <xdr:from>
      <xdr:col>10</xdr:col>
      <xdr:colOff>264051</xdr:colOff>
      <xdr:row>11</xdr:row>
      <xdr:rowOff>145110</xdr:rowOff>
    </xdr:from>
    <xdr:to>
      <xdr:col>12</xdr:col>
      <xdr:colOff>472303</xdr:colOff>
      <xdr:row>13</xdr:row>
      <xdr:rowOff>150987</xdr:rowOff>
    </xdr:to>
    <xdr:sp macro="" textlink="">
      <xdr:nvSpPr>
        <xdr:cNvPr id="17" name="Rectangle à coins arrondis 24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SpPr/>
      </xdr:nvSpPr>
      <xdr:spPr bwMode="auto">
        <a:xfrm>
          <a:off x="7336364" y="2145360"/>
          <a:ext cx="1426091" cy="386877"/>
        </a:xfrm>
        <a:prstGeom prst="roundRect">
          <a:avLst/>
        </a:prstGeom>
        <a:gradFill flip="none" rotWithShape="1">
          <a:gsLst>
            <a:gs pos="0">
              <a:srgbClr val="00B050">
                <a:shade val="30000"/>
                <a:satMod val="115000"/>
              </a:srgbClr>
            </a:gs>
            <a:gs pos="50000">
              <a:srgbClr val="00B050">
                <a:shade val="67500"/>
                <a:satMod val="115000"/>
              </a:srgbClr>
            </a:gs>
            <a:gs pos="100000">
              <a:srgbClr val="00B050">
                <a:shade val="100000"/>
                <a:satMod val="115000"/>
              </a:srgbClr>
            </a:gs>
          </a:gsLst>
          <a:lin ang="16200000" scaled="1"/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fr-CH" sz="1200" b="1">
              <a:solidFill>
                <a:schemeClr val="bg1"/>
              </a:solidFill>
            </a:rPr>
            <a:t>Resultatlista</a:t>
          </a:r>
        </a:p>
      </xdr:txBody>
    </xdr:sp>
    <xdr:clientData/>
  </xdr:twoCellAnchor>
  <xdr:twoCellAnchor>
    <xdr:from>
      <xdr:col>10</xdr:col>
      <xdr:colOff>266341</xdr:colOff>
      <xdr:row>14</xdr:row>
      <xdr:rowOff>40926</xdr:rowOff>
    </xdr:from>
    <xdr:to>
      <xdr:col>12</xdr:col>
      <xdr:colOff>474593</xdr:colOff>
      <xdr:row>16</xdr:row>
      <xdr:rowOff>46803</xdr:rowOff>
    </xdr:to>
    <xdr:sp macro="" textlink="">
      <xdr:nvSpPr>
        <xdr:cNvPr id="19" name="Rectangle à coins arrondis 24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/>
      </xdr:nvSpPr>
      <xdr:spPr bwMode="auto">
        <a:xfrm>
          <a:off x="7338654" y="2612676"/>
          <a:ext cx="1426091" cy="386877"/>
        </a:xfrm>
        <a:prstGeom prst="roundRect">
          <a:avLst/>
        </a:prstGeom>
        <a:gradFill flip="none" rotWithShape="1">
          <a:gsLst>
            <a:gs pos="0">
              <a:schemeClr val="accent2">
                <a:lumMod val="40000"/>
                <a:lumOff val="60000"/>
                <a:shade val="30000"/>
                <a:satMod val="115000"/>
              </a:schemeClr>
            </a:gs>
            <a:gs pos="50000">
              <a:schemeClr val="accent2">
                <a:lumMod val="40000"/>
                <a:lumOff val="60000"/>
                <a:shade val="67500"/>
                <a:satMod val="115000"/>
              </a:schemeClr>
            </a:gs>
            <a:gs pos="100000">
              <a:schemeClr val="accent2">
                <a:lumMod val="40000"/>
                <a:lumOff val="60000"/>
                <a:shade val="100000"/>
                <a:satMod val="115000"/>
              </a:schemeClr>
            </a:gs>
          </a:gsLst>
          <a:lin ang="16200000" scaled="1"/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fr-CH" sz="1200" b="1">
              <a:solidFill>
                <a:schemeClr val="bg1"/>
              </a:solidFill>
            </a:rPr>
            <a:t>Publikprotokoll</a:t>
          </a:r>
        </a:p>
      </xdr:txBody>
    </xdr:sp>
    <xdr:clientData/>
  </xdr:twoCellAnchor>
  <xdr:twoCellAnchor>
    <xdr:from>
      <xdr:col>10</xdr:col>
      <xdr:colOff>264203</xdr:colOff>
      <xdr:row>19</xdr:row>
      <xdr:rowOff>38348</xdr:rowOff>
    </xdr:from>
    <xdr:to>
      <xdr:col>12</xdr:col>
      <xdr:colOff>472455</xdr:colOff>
      <xdr:row>21</xdr:row>
      <xdr:rowOff>44225</xdr:rowOff>
    </xdr:to>
    <xdr:sp macro="" textlink="">
      <xdr:nvSpPr>
        <xdr:cNvPr id="20" name="Rectangle à coins arrondis 24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/>
      </xdr:nvSpPr>
      <xdr:spPr bwMode="auto">
        <a:xfrm>
          <a:off x="7336516" y="3562598"/>
          <a:ext cx="1426091" cy="386877"/>
        </a:xfrm>
        <a:prstGeom prst="roundRect">
          <a:avLst/>
        </a:prstGeom>
        <a:gradFill flip="none" rotWithShape="1">
          <a:gsLst>
            <a:gs pos="0">
              <a:srgbClr val="FFC000">
                <a:shade val="30000"/>
                <a:satMod val="115000"/>
              </a:srgbClr>
            </a:gs>
            <a:gs pos="50000">
              <a:srgbClr val="FFC000">
                <a:shade val="67500"/>
                <a:satMod val="115000"/>
              </a:srgbClr>
            </a:gs>
            <a:gs pos="100000">
              <a:srgbClr val="FFC000">
                <a:shade val="100000"/>
                <a:satMod val="115000"/>
              </a:srgbClr>
            </a:gs>
          </a:gsLst>
          <a:lin ang="16200000" scaled="1"/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fr-CH" sz="1150" b="1">
              <a:solidFill>
                <a:schemeClr val="bg1"/>
              </a:solidFill>
            </a:rPr>
            <a:t>Resultat för projektor</a:t>
          </a:r>
        </a:p>
      </xdr:txBody>
    </xdr:sp>
    <xdr:clientData/>
  </xdr:twoCellAnchor>
  <xdr:twoCellAnchor editAs="oneCell">
    <xdr:from>
      <xdr:col>10</xdr:col>
      <xdr:colOff>490106</xdr:colOff>
      <xdr:row>24</xdr:row>
      <xdr:rowOff>78372</xdr:rowOff>
    </xdr:from>
    <xdr:to>
      <xdr:col>13</xdr:col>
      <xdr:colOff>153087</xdr:colOff>
      <xdr:row>25</xdr:row>
      <xdr:rowOff>188085</xdr:rowOff>
    </xdr:to>
    <xdr:pic>
      <xdr:nvPicPr>
        <xdr:cNvPr id="5" name="Bildobjekt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567"/>
        <a:stretch/>
      </xdr:blipFill>
      <xdr:spPr>
        <a:xfrm>
          <a:off x="7588738" y="4760661"/>
          <a:ext cx="1497796" cy="300213"/>
        </a:xfrm>
        <a:prstGeom prst="rect">
          <a:avLst/>
        </a:prstGeom>
      </xdr:spPr>
    </xdr:pic>
    <xdr:clientData/>
  </xdr:twoCellAnchor>
  <xdr:twoCellAnchor editAs="oneCell">
    <xdr:from>
      <xdr:col>11</xdr:col>
      <xdr:colOff>502226</xdr:colOff>
      <xdr:row>2</xdr:row>
      <xdr:rowOff>129885</xdr:rowOff>
    </xdr:from>
    <xdr:to>
      <xdr:col>13</xdr:col>
      <xdr:colOff>4094</xdr:colOff>
      <xdr:row>6</xdr:row>
      <xdr:rowOff>88183</xdr:rowOff>
    </xdr:to>
    <xdr:pic>
      <xdr:nvPicPr>
        <xdr:cNvPr id="8" name="Bildobjekt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6862" y="415635"/>
          <a:ext cx="714141" cy="72029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10</xdr:col>
      <xdr:colOff>264089</xdr:colOff>
      <xdr:row>16</xdr:row>
      <xdr:rowOff>127031</xdr:rowOff>
    </xdr:from>
    <xdr:to>
      <xdr:col>12</xdr:col>
      <xdr:colOff>472341</xdr:colOff>
      <xdr:row>18</xdr:row>
      <xdr:rowOff>132908</xdr:rowOff>
    </xdr:to>
    <xdr:sp macro="" textlink="">
      <xdr:nvSpPr>
        <xdr:cNvPr id="18" name="Rectangle à coins arrondis 24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/>
      </xdr:nvSpPr>
      <xdr:spPr bwMode="auto">
        <a:xfrm>
          <a:off x="7336402" y="3079781"/>
          <a:ext cx="1426091" cy="386877"/>
        </a:xfrm>
        <a:prstGeom prst="roundRect">
          <a:avLst/>
        </a:prstGeom>
        <a:gradFill flip="none" rotWithShape="1">
          <a:gsLst>
            <a:gs pos="0">
              <a:schemeClr val="tx2">
                <a:lumMod val="40000"/>
                <a:lumOff val="60000"/>
                <a:shade val="30000"/>
                <a:satMod val="115000"/>
              </a:schemeClr>
            </a:gs>
            <a:gs pos="50000">
              <a:schemeClr val="tx2">
                <a:lumMod val="40000"/>
                <a:lumOff val="60000"/>
                <a:shade val="67500"/>
                <a:satMod val="115000"/>
              </a:schemeClr>
            </a:gs>
            <a:gs pos="100000">
              <a:schemeClr val="tx2">
                <a:lumMod val="40000"/>
                <a:lumOff val="60000"/>
                <a:shade val="100000"/>
                <a:satMod val="115000"/>
              </a:schemeClr>
            </a:gs>
          </a:gsLst>
          <a:lin ang="16200000" scaled="1"/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fr-CH" sz="1200" b="1">
              <a:solidFill>
                <a:schemeClr val="bg1"/>
              </a:solidFill>
            </a:rPr>
            <a:t>Lagresultat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152399</xdr:rowOff>
    </xdr:from>
    <xdr:to>
      <xdr:col>6</xdr:col>
      <xdr:colOff>219075</xdr:colOff>
      <xdr:row>10</xdr:row>
      <xdr:rowOff>22556</xdr:rowOff>
    </xdr:to>
    <xdr:pic>
      <xdr:nvPicPr>
        <xdr:cNvPr id="2" name="Image 19" descr="RG.jpg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152399"/>
          <a:ext cx="1209675" cy="17751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76200</xdr:colOff>
      <xdr:row>0</xdr:row>
      <xdr:rowOff>38100</xdr:rowOff>
    </xdr:from>
    <xdr:to>
      <xdr:col>11</xdr:col>
      <xdr:colOff>491128</xdr:colOff>
      <xdr:row>1</xdr:row>
      <xdr:rowOff>195695</xdr:rowOff>
    </xdr:to>
    <xdr:sp macro="" textlink="">
      <xdr:nvSpPr>
        <xdr:cNvPr id="4" name="Rectangle à coins arrondis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/>
      </xdr:nvSpPr>
      <xdr:spPr bwMode="auto">
        <a:xfrm>
          <a:off x="7077075" y="38100"/>
          <a:ext cx="414928" cy="243320"/>
        </a:xfrm>
        <a:prstGeom prst="roundRect">
          <a:avLst/>
        </a:prstGeom>
        <a:gradFill flip="none" rotWithShape="1">
          <a:gsLst>
            <a:gs pos="0">
              <a:schemeClr val="tx2">
                <a:lumMod val="60000"/>
                <a:lumOff val="40000"/>
                <a:shade val="30000"/>
                <a:satMod val="115000"/>
              </a:schemeClr>
            </a:gs>
            <a:gs pos="50000">
              <a:schemeClr val="tx2">
                <a:lumMod val="60000"/>
                <a:lumOff val="40000"/>
                <a:shade val="67500"/>
                <a:satMod val="115000"/>
              </a:schemeClr>
            </a:gs>
            <a:gs pos="100000">
              <a:schemeClr val="tx2">
                <a:lumMod val="60000"/>
                <a:lumOff val="40000"/>
                <a:shade val="100000"/>
                <a:satMod val="115000"/>
              </a:schemeClr>
            </a:gs>
          </a:gsLst>
          <a:lin ang="16200000" scaled="1"/>
          <a:tileRect/>
        </a:gradFill>
        <a:ln w="9525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</a:ln>
        <a:effectLst>
          <a:reflection blurRad="6350" stA="50000" endA="300" endPos="55000" dir="5400000" sy="-100000" algn="bl" rotWithShape="0"/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fr-CH" sz="10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>
    <xdr:from>
      <xdr:col>7</xdr:col>
      <xdr:colOff>161925</xdr:colOff>
      <xdr:row>16</xdr:row>
      <xdr:rowOff>190500</xdr:rowOff>
    </xdr:from>
    <xdr:to>
      <xdr:col>8</xdr:col>
      <xdr:colOff>14878</xdr:colOff>
      <xdr:row>17</xdr:row>
      <xdr:rowOff>129020</xdr:rowOff>
    </xdr:to>
    <xdr:sp macro="" textlink="">
      <xdr:nvSpPr>
        <xdr:cNvPr id="23" name="Rectangle à coins arrondis 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SpPr/>
      </xdr:nvSpPr>
      <xdr:spPr bwMode="auto">
        <a:xfrm>
          <a:off x="4019550" y="4038600"/>
          <a:ext cx="462553" cy="233795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</a:ln>
        <a:effectLst>
          <a:reflection blurRad="6350" stA="50000" endA="300" endPos="55000" dir="5400000" sy="-100000" algn="bl" rotWithShape="0"/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fr-CH" sz="1000" b="1">
              <a:solidFill>
                <a:schemeClr val="bg1"/>
              </a:solidFill>
            </a:rPr>
            <a:t>villkor</a:t>
          </a:r>
        </a:p>
      </xdr:txBody>
    </xdr:sp>
    <xdr:clientData/>
  </xdr:twoCellAnchor>
  <xdr:twoCellAnchor>
    <xdr:from>
      <xdr:col>10</xdr:col>
      <xdr:colOff>781050</xdr:colOff>
      <xdr:row>18</xdr:row>
      <xdr:rowOff>9525</xdr:rowOff>
    </xdr:from>
    <xdr:to>
      <xdr:col>10</xdr:col>
      <xdr:colOff>1243603</xdr:colOff>
      <xdr:row>18</xdr:row>
      <xdr:rowOff>243320</xdr:rowOff>
    </xdr:to>
    <xdr:sp macro="" textlink="">
      <xdr:nvSpPr>
        <xdr:cNvPr id="24" name="Rectangle à coins arrondis 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SpPr/>
      </xdr:nvSpPr>
      <xdr:spPr bwMode="auto">
        <a:xfrm>
          <a:off x="6067425" y="4371975"/>
          <a:ext cx="462553" cy="233795"/>
        </a:xfrm>
        <a:prstGeom prst="roundRect">
          <a:avLst/>
        </a:prstGeom>
        <a:gradFill flip="none" rotWithShape="1">
          <a:gsLst>
            <a:gs pos="0">
              <a:srgbClr val="92D050">
                <a:shade val="30000"/>
                <a:satMod val="115000"/>
              </a:srgbClr>
            </a:gs>
            <a:gs pos="50000">
              <a:srgbClr val="92D050">
                <a:shade val="67500"/>
                <a:satMod val="115000"/>
              </a:srgbClr>
            </a:gs>
            <a:gs pos="100000">
              <a:srgbClr val="92D050">
                <a:shade val="100000"/>
                <a:satMod val="115000"/>
              </a:srgbClr>
            </a:gs>
          </a:gsLst>
          <a:lin ang="16200000" scaled="1"/>
          <a:tileRect/>
        </a:gradFill>
        <a:ln w="9525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</a:ln>
        <a:effectLst>
          <a:reflection blurRad="6350" stA="50000" endA="300" endPos="55000" dir="5400000" sy="-100000" algn="bl" rotWithShape="0"/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fr-CH" sz="1000" b="1">
              <a:solidFill>
                <a:schemeClr val="bg1"/>
              </a:solidFill>
            </a:rPr>
            <a:t>GP</a:t>
          </a:r>
        </a:p>
      </xdr:txBody>
    </xdr:sp>
    <xdr:clientData/>
  </xdr:twoCellAnchor>
  <xdr:twoCellAnchor>
    <xdr:from>
      <xdr:col>9</xdr:col>
      <xdr:colOff>590550</xdr:colOff>
      <xdr:row>5</xdr:row>
      <xdr:rowOff>57150</xdr:rowOff>
    </xdr:from>
    <xdr:to>
      <xdr:col>10</xdr:col>
      <xdr:colOff>443503</xdr:colOff>
      <xdr:row>5</xdr:row>
      <xdr:rowOff>290945</xdr:rowOff>
    </xdr:to>
    <xdr:sp macro="" textlink="">
      <xdr:nvSpPr>
        <xdr:cNvPr id="25" name="Rectangle à coins arrondis 2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SpPr/>
      </xdr:nvSpPr>
      <xdr:spPr bwMode="auto">
        <a:xfrm>
          <a:off x="5667375" y="1066800"/>
          <a:ext cx="462553" cy="233795"/>
        </a:xfrm>
        <a:prstGeom prst="roundRect">
          <a:avLst/>
        </a:prstGeom>
        <a:solidFill>
          <a:srgbClr val="FFFF00"/>
        </a:solidFill>
        <a:ln w="9525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</a:ln>
        <a:effectLst>
          <a:reflection blurRad="6350" stA="50000" endA="300" endPos="55000" dir="5400000" sy="-100000" algn="bl" rotWithShape="0"/>
        </a:effectLst>
      </xdr:spPr>
      <xdr:txBody>
        <a:bodyPr vertOverflow="clip" wrap="square" lIns="18288" tIns="0" rIns="0" bIns="0" rtlCol="0" anchor="ctr" upright="1"/>
        <a:lstStyle/>
        <a:p>
          <a:pPr algn="ctr"/>
          <a:endParaRPr lang="fr-CH" sz="1000" b="1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381000</xdr:colOff>
      <xdr:row>7</xdr:row>
      <xdr:rowOff>171450</xdr:rowOff>
    </xdr:from>
    <xdr:to>
      <xdr:col>10</xdr:col>
      <xdr:colOff>843553</xdr:colOff>
      <xdr:row>8</xdr:row>
      <xdr:rowOff>119495</xdr:rowOff>
    </xdr:to>
    <xdr:sp macro="" textlink="">
      <xdr:nvSpPr>
        <xdr:cNvPr id="26" name="Rectangle à coins arrondis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SpPr/>
      </xdr:nvSpPr>
      <xdr:spPr bwMode="auto">
        <a:xfrm>
          <a:off x="6067425" y="1771650"/>
          <a:ext cx="462553" cy="243320"/>
        </a:xfrm>
        <a:prstGeom prst="roundRect">
          <a:avLst/>
        </a:prstGeom>
        <a:gradFill flip="none" rotWithShape="1">
          <a:gsLst>
            <a:gs pos="0">
              <a:schemeClr val="tx2">
                <a:lumMod val="60000"/>
                <a:lumOff val="40000"/>
                <a:shade val="30000"/>
                <a:satMod val="115000"/>
              </a:schemeClr>
            </a:gs>
            <a:gs pos="50000">
              <a:schemeClr val="tx2">
                <a:lumMod val="60000"/>
                <a:lumOff val="40000"/>
                <a:shade val="67500"/>
                <a:satMod val="115000"/>
              </a:schemeClr>
            </a:gs>
            <a:gs pos="100000">
              <a:schemeClr val="tx2">
                <a:lumMod val="60000"/>
                <a:lumOff val="40000"/>
                <a:shade val="100000"/>
                <a:satMod val="115000"/>
              </a:schemeClr>
            </a:gs>
          </a:gsLst>
          <a:lin ang="16200000" scaled="1"/>
          <a:tileRect/>
        </a:gradFill>
        <a:ln w="9525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</a:ln>
        <a:effectLst>
          <a:reflection blurRad="6350" stA="50000" endA="300" endPos="55000" dir="5400000" sy="-100000" algn="bl" rotWithShape="0"/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fr-CH" sz="1000" b="1">
              <a:solidFill>
                <a:schemeClr val="bg1"/>
              </a:solidFill>
            </a:rPr>
            <a:t>start</a:t>
          </a:r>
        </a:p>
      </xdr:txBody>
    </xdr:sp>
    <xdr:clientData/>
  </xdr:twoCellAnchor>
  <xdr:twoCellAnchor editAs="oneCell">
    <xdr:from>
      <xdr:col>1</xdr:col>
      <xdr:colOff>28574</xdr:colOff>
      <xdr:row>84</xdr:row>
      <xdr:rowOff>85724</xdr:rowOff>
    </xdr:from>
    <xdr:to>
      <xdr:col>2</xdr:col>
      <xdr:colOff>590550</xdr:colOff>
      <xdr:row>87</xdr:row>
      <xdr:rowOff>123826</xdr:rowOff>
    </xdr:to>
    <xdr:pic>
      <xdr:nvPicPr>
        <xdr:cNvPr id="27" name="Bildobjekt 26" descr="C:\Users\ULANSF19\AppData\Local\Microsoft\Windows\Temporary Internet Files\Content.IE5\FAZF59GD\MC900442128[1].png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4" y="7515224"/>
          <a:ext cx="809626" cy="809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561975</xdr:colOff>
      <xdr:row>22</xdr:row>
      <xdr:rowOff>180975</xdr:rowOff>
    </xdr:from>
    <xdr:to>
      <xdr:col>10</xdr:col>
      <xdr:colOff>1024528</xdr:colOff>
      <xdr:row>23</xdr:row>
      <xdr:rowOff>119495</xdr:rowOff>
    </xdr:to>
    <xdr:sp macro="" textlink="">
      <xdr:nvSpPr>
        <xdr:cNvPr id="28" name="Rectangle à coins arrondis 2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SpPr/>
      </xdr:nvSpPr>
      <xdr:spPr bwMode="auto">
        <a:xfrm>
          <a:off x="7858125" y="4257675"/>
          <a:ext cx="462553" cy="233795"/>
        </a:xfrm>
        <a:prstGeom prst="roundRect">
          <a:avLst/>
        </a:prstGeom>
        <a:gradFill flip="none" rotWithShape="1">
          <a:gsLst>
            <a:gs pos="0">
              <a:schemeClr val="accent2">
                <a:shade val="30000"/>
                <a:satMod val="115000"/>
              </a:schemeClr>
            </a:gs>
            <a:gs pos="50000">
              <a:schemeClr val="accent2">
                <a:shade val="67500"/>
                <a:satMod val="115000"/>
              </a:schemeClr>
            </a:gs>
            <a:gs pos="100000">
              <a:schemeClr val="accent2">
                <a:shade val="100000"/>
                <a:satMod val="115000"/>
              </a:schemeClr>
            </a:gs>
          </a:gsLst>
          <a:lin ang="16200000" scaled="1"/>
          <a:tileRect/>
        </a:gradFill>
        <a:ln w="9525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</a:ln>
        <a:effectLst>
          <a:reflection blurRad="6350" stA="50000" endA="300" endPos="55000" dir="5400000" sy="-100000" algn="bl" rotWithShape="0"/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fr-CH" sz="1000" b="1">
              <a:solidFill>
                <a:schemeClr val="bg1"/>
              </a:solidFill>
            </a:rPr>
            <a:t>D-lapp</a:t>
          </a:r>
        </a:p>
      </xdr:txBody>
    </xdr:sp>
    <xdr:clientData/>
  </xdr:twoCellAnchor>
  <xdr:twoCellAnchor>
    <xdr:from>
      <xdr:col>10</xdr:col>
      <xdr:colOff>747712</xdr:colOff>
      <xdr:row>28</xdr:row>
      <xdr:rowOff>261937</xdr:rowOff>
    </xdr:from>
    <xdr:to>
      <xdr:col>10</xdr:col>
      <xdr:colOff>1212647</xdr:colOff>
      <xdr:row>29</xdr:row>
      <xdr:rowOff>38532</xdr:rowOff>
    </xdr:to>
    <xdr:sp macro="" textlink="">
      <xdr:nvSpPr>
        <xdr:cNvPr id="29" name="Rectangle à coins arrondis 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SpPr/>
      </xdr:nvSpPr>
      <xdr:spPr bwMode="auto">
        <a:xfrm>
          <a:off x="6434137" y="7510462"/>
          <a:ext cx="464935" cy="233795"/>
        </a:xfrm>
        <a:prstGeom prst="roundRect">
          <a:avLst/>
        </a:prstGeom>
        <a:gradFill flip="none" rotWithShape="1">
          <a:gsLst>
            <a:gs pos="0">
              <a:srgbClr val="92D050">
                <a:shade val="30000"/>
                <a:satMod val="115000"/>
              </a:srgbClr>
            </a:gs>
            <a:gs pos="50000">
              <a:srgbClr val="92D050">
                <a:shade val="67500"/>
                <a:satMod val="115000"/>
              </a:srgbClr>
            </a:gs>
            <a:gs pos="100000">
              <a:srgbClr val="92D050">
                <a:shade val="100000"/>
                <a:satMod val="115000"/>
              </a:srgbClr>
            </a:gs>
          </a:gsLst>
          <a:lin ang="16200000" scaled="1"/>
          <a:tileRect/>
        </a:gradFill>
        <a:ln w="9525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</a:ln>
        <a:effectLst>
          <a:reflection blurRad="6350" stA="50000" endA="300" endPos="55000" dir="5400000" sy="-100000" algn="bl" rotWithShape="0"/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fr-CH" sz="1000" b="1">
              <a:solidFill>
                <a:schemeClr val="bg1"/>
              </a:solidFill>
            </a:rPr>
            <a:t>GP</a:t>
          </a:r>
        </a:p>
      </xdr:txBody>
    </xdr:sp>
    <xdr:clientData/>
  </xdr:twoCellAnchor>
  <xdr:twoCellAnchor>
    <xdr:from>
      <xdr:col>10</xdr:col>
      <xdr:colOff>371475</xdr:colOff>
      <xdr:row>6</xdr:row>
      <xdr:rowOff>76200</xdr:rowOff>
    </xdr:from>
    <xdr:to>
      <xdr:col>10</xdr:col>
      <xdr:colOff>834028</xdr:colOff>
      <xdr:row>7</xdr:row>
      <xdr:rowOff>14720</xdr:rowOff>
    </xdr:to>
    <xdr:sp macro="" textlink="">
      <xdr:nvSpPr>
        <xdr:cNvPr id="30" name="Rectangle à coins arrondis 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SpPr/>
      </xdr:nvSpPr>
      <xdr:spPr bwMode="auto">
        <a:xfrm>
          <a:off x="6057900" y="1381125"/>
          <a:ext cx="462553" cy="233795"/>
        </a:xfrm>
        <a:prstGeom prst="roundRect">
          <a:avLst/>
        </a:prstGeom>
        <a:gradFill flip="none" rotWithShape="1">
          <a:gsLst>
            <a:gs pos="0">
              <a:srgbClr val="92D050">
                <a:shade val="30000"/>
                <a:satMod val="115000"/>
              </a:srgbClr>
            </a:gs>
            <a:gs pos="50000">
              <a:srgbClr val="92D050">
                <a:shade val="67500"/>
                <a:satMod val="115000"/>
              </a:srgbClr>
            </a:gs>
            <a:gs pos="100000">
              <a:srgbClr val="92D050">
                <a:shade val="100000"/>
                <a:satMod val="115000"/>
              </a:srgbClr>
            </a:gs>
          </a:gsLst>
          <a:lin ang="16200000" scaled="1"/>
          <a:tileRect/>
        </a:gradFill>
        <a:ln w="9525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</a:ln>
        <a:effectLst>
          <a:reflection blurRad="6350" stA="50000" endA="300" endPos="55000" dir="5400000" sy="-100000" algn="bl" rotWithShape="0"/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fr-CH" sz="1000" b="1">
              <a:solidFill>
                <a:schemeClr val="bg1"/>
              </a:solidFill>
            </a:rPr>
            <a:t>GP</a:t>
          </a:r>
        </a:p>
      </xdr:txBody>
    </xdr:sp>
    <xdr:clientData/>
  </xdr:twoCellAnchor>
  <xdr:twoCellAnchor editAs="oneCell">
    <xdr:from>
      <xdr:col>10</xdr:col>
      <xdr:colOff>876300</xdr:colOff>
      <xdr:row>0</xdr:row>
      <xdr:rowOff>76200</xdr:rowOff>
    </xdr:from>
    <xdr:to>
      <xdr:col>10</xdr:col>
      <xdr:colOff>1219057</xdr:colOff>
      <xdr:row>2</xdr:row>
      <xdr:rowOff>9525</xdr:rowOff>
    </xdr:to>
    <xdr:pic>
      <xdr:nvPicPr>
        <xdr:cNvPr id="32" name="Bildobjekt 31">
          <a:extLst>
            <a:ext uri="{FF2B5EF4-FFF2-40B4-BE49-F238E27FC236}">
              <a16:creationId xmlns=""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2725" y="76200"/>
          <a:ext cx="342757" cy="3143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82549</xdr:colOff>
      <xdr:row>40</xdr:row>
      <xdr:rowOff>122151</xdr:rowOff>
    </xdr:from>
    <xdr:to>
      <xdr:col>10</xdr:col>
      <xdr:colOff>996948</xdr:colOff>
      <xdr:row>55</xdr:row>
      <xdr:rowOff>104777</xdr:rowOff>
    </xdr:to>
    <xdr:pic>
      <xdr:nvPicPr>
        <xdr:cNvPr id="2" name="Bildobjekt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/>
        <a:srcRect l="158" t="21097" r="31575" b="19555"/>
        <a:stretch/>
      </xdr:blipFill>
      <xdr:spPr>
        <a:xfrm>
          <a:off x="892174" y="12437976"/>
          <a:ext cx="5791199" cy="2840126"/>
        </a:xfrm>
        <a:prstGeom prst="rect">
          <a:avLst/>
        </a:prstGeom>
      </xdr:spPr>
    </xdr:pic>
    <xdr:clientData/>
  </xdr:twoCellAnchor>
  <xdr:twoCellAnchor>
    <xdr:from>
      <xdr:col>2</xdr:col>
      <xdr:colOff>152400</xdr:colOff>
      <xdr:row>38</xdr:row>
      <xdr:rowOff>180975</xdr:rowOff>
    </xdr:from>
    <xdr:to>
      <xdr:col>8</xdr:col>
      <xdr:colOff>238125</xdr:colOff>
      <xdr:row>48</xdr:row>
      <xdr:rowOff>142875</xdr:rowOff>
    </xdr:to>
    <xdr:cxnSp macro="">
      <xdr:nvCxnSpPr>
        <xdr:cNvPr id="36" name="Rak pil 35">
          <a:extLst>
            <a:ext uri="{FF2B5EF4-FFF2-40B4-BE49-F238E27FC236}">
              <a16:creationId xmlns="" xmlns:a16="http://schemas.microsoft.com/office/drawing/2014/main" id="{00000000-0008-0000-0100-000024000000}"/>
            </a:ext>
          </a:extLst>
        </xdr:cNvPr>
        <xdr:cNvCxnSpPr/>
      </xdr:nvCxnSpPr>
      <xdr:spPr>
        <a:xfrm flipH="1">
          <a:off x="962025" y="10020300"/>
          <a:ext cx="3743325" cy="1866900"/>
        </a:xfrm>
        <a:prstGeom prst="straightConnector1">
          <a:avLst/>
        </a:prstGeom>
        <a:ln>
          <a:solidFill>
            <a:schemeClr val="tx1"/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490801</xdr:colOff>
      <xdr:row>57</xdr:row>
      <xdr:rowOff>151947</xdr:rowOff>
    </xdr:from>
    <xdr:to>
      <xdr:col>10</xdr:col>
      <xdr:colOff>303211</xdr:colOff>
      <xdr:row>77</xdr:row>
      <xdr:rowOff>77561</xdr:rowOff>
    </xdr:to>
    <xdr:pic>
      <xdr:nvPicPr>
        <xdr:cNvPr id="39" name="Bildobjekt 38">
          <a:extLst>
            <a:ext uri="{FF2B5EF4-FFF2-40B4-BE49-F238E27FC236}">
              <a16:creationId xmlns=""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t="2898" r="37311" b="8544"/>
        <a:stretch/>
      </xdr:blipFill>
      <xdr:spPr>
        <a:xfrm>
          <a:off x="1300426" y="13606010"/>
          <a:ext cx="4701910" cy="3735614"/>
        </a:xfrm>
        <a:prstGeom prst="rect">
          <a:avLst/>
        </a:prstGeom>
      </xdr:spPr>
    </xdr:pic>
    <xdr:clientData/>
  </xdr:twoCellAnchor>
  <xdr:twoCellAnchor>
    <xdr:from>
      <xdr:col>4</xdr:col>
      <xdr:colOff>66675</xdr:colOff>
      <xdr:row>57</xdr:row>
      <xdr:rowOff>2380</xdr:rowOff>
    </xdr:from>
    <xdr:to>
      <xdr:col>6</xdr:col>
      <xdr:colOff>238125</xdr:colOff>
      <xdr:row>58</xdr:row>
      <xdr:rowOff>38100</xdr:rowOff>
    </xdr:to>
    <xdr:cxnSp macro="">
      <xdr:nvCxnSpPr>
        <xdr:cNvPr id="40" name="Rak pil 39">
          <a:extLst>
            <a:ext uri="{FF2B5EF4-FFF2-40B4-BE49-F238E27FC236}">
              <a16:creationId xmlns="" xmlns:a16="http://schemas.microsoft.com/office/drawing/2014/main" id="{00000000-0008-0000-0100-000028000000}"/>
            </a:ext>
          </a:extLst>
        </xdr:cNvPr>
        <xdr:cNvCxnSpPr/>
      </xdr:nvCxnSpPr>
      <xdr:spPr>
        <a:xfrm>
          <a:off x="2095500" y="14032705"/>
          <a:ext cx="1390650" cy="226220"/>
        </a:xfrm>
        <a:prstGeom prst="straightConnector1">
          <a:avLst/>
        </a:prstGeom>
        <a:ln>
          <a:solidFill>
            <a:schemeClr val="tx1"/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476250</xdr:colOff>
      <xdr:row>57</xdr:row>
      <xdr:rowOff>9525</xdr:rowOff>
    </xdr:from>
    <xdr:to>
      <xdr:col>7</xdr:col>
      <xdr:colOff>209550</xdr:colOff>
      <xdr:row>59</xdr:row>
      <xdr:rowOff>133350</xdr:rowOff>
    </xdr:to>
    <xdr:cxnSp macro="">
      <xdr:nvCxnSpPr>
        <xdr:cNvPr id="43" name="Rak pil 42">
          <a:extLst>
            <a:ext uri="{FF2B5EF4-FFF2-40B4-BE49-F238E27FC236}">
              <a16:creationId xmlns="" xmlns:a16="http://schemas.microsoft.com/office/drawing/2014/main" id="{00000000-0008-0000-0100-00002B000000}"/>
            </a:ext>
          </a:extLst>
        </xdr:cNvPr>
        <xdr:cNvCxnSpPr/>
      </xdr:nvCxnSpPr>
      <xdr:spPr>
        <a:xfrm>
          <a:off x="3724275" y="14039850"/>
          <a:ext cx="342900" cy="504825"/>
        </a:xfrm>
        <a:prstGeom prst="straightConnector1">
          <a:avLst/>
        </a:prstGeom>
        <a:ln>
          <a:solidFill>
            <a:schemeClr val="tx1"/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588169</xdr:colOff>
      <xdr:row>71</xdr:row>
      <xdr:rowOff>161925</xdr:rowOff>
    </xdr:from>
    <xdr:to>
      <xdr:col>8</xdr:col>
      <xdr:colOff>542925</xdr:colOff>
      <xdr:row>78</xdr:row>
      <xdr:rowOff>7145</xdr:rowOff>
    </xdr:to>
    <xdr:cxnSp macro="">
      <xdr:nvCxnSpPr>
        <xdr:cNvPr id="45" name="Rak pil 44">
          <a:extLst>
            <a:ext uri="{FF2B5EF4-FFF2-40B4-BE49-F238E27FC236}">
              <a16:creationId xmlns="" xmlns:a16="http://schemas.microsoft.com/office/drawing/2014/main" id="{00000000-0008-0000-0100-00002D000000}"/>
            </a:ext>
          </a:extLst>
        </xdr:cNvPr>
        <xdr:cNvCxnSpPr/>
      </xdr:nvCxnSpPr>
      <xdr:spPr>
        <a:xfrm flipV="1">
          <a:off x="3226594" y="16859250"/>
          <a:ext cx="1783556" cy="1178720"/>
        </a:xfrm>
        <a:prstGeom prst="straightConnector1">
          <a:avLst/>
        </a:prstGeom>
        <a:ln>
          <a:solidFill>
            <a:schemeClr val="tx1"/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423862</xdr:colOff>
      <xdr:row>71</xdr:row>
      <xdr:rowOff>161925</xdr:rowOff>
    </xdr:from>
    <xdr:to>
      <xdr:col>5</xdr:col>
      <xdr:colOff>476250</xdr:colOff>
      <xdr:row>78</xdr:row>
      <xdr:rowOff>23814</xdr:rowOff>
    </xdr:to>
    <xdr:cxnSp macro="">
      <xdr:nvCxnSpPr>
        <xdr:cNvPr id="47" name="Rak pil 46">
          <a:extLst>
            <a:ext uri="{FF2B5EF4-FFF2-40B4-BE49-F238E27FC236}">
              <a16:creationId xmlns="" xmlns:a16="http://schemas.microsoft.com/office/drawing/2014/main" id="{00000000-0008-0000-0100-00002F000000}"/>
            </a:ext>
          </a:extLst>
        </xdr:cNvPr>
        <xdr:cNvCxnSpPr/>
      </xdr:nvCxnSpPr>
      <xdr:spPr>
        <a:xfrm flipV="1">
          <a:off x="1843087" y="16859250"/>
          <a:ext cx="1271588" cy="1195389"/>
        </a:xfrm>
        <a:prstGeom prst="straightConnector1">
          <a:avLst/>
        </a:prstGeom>
        <a:ln>
          <a:solidFill>
            <a:schemeClr val="tx1"/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733425</xdr:colOff>
      <xdr:row>24</xdr:row>
      <xdr:rowOff>190499</xdr:rowOff>
    </xdr:from>
    <xdr:to>
      <xdr:col>10</xdr:col>
      <xdr:colOff>1195978</xdr:colOff>
      <xdr:row>26</xdr:row>
      <xdr:rowOff>28574</xdr:rowOff>
    </xdr:to>
    <xdr:sp macro="" textlink="">
      <xdr:nvSpPr>
        <xdr:cNvPr id="61" name="Rectangle à coins arrondis 2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100-00003D000000}"/>
            </a:ext>
          </a:extLst>
        </xdr:cNvPr>
        <xdr:cNvSpPr/>
      </xdr:nvSpPr>
      <xdr:spPr bwMode="auto">
        <a:xfrm>
          <a:off x="6419850" y="6515099"/>
          <a:ext cx="462553" cy="219075"/>
        </a:xfrm>
        <a:prstGeom prst="roundRect">
          <a:avLst/>
        </a:prstGeom>
        <a:gradFill flip="none" rotWithShape="1">
          <a:gsLst>
            <a:gs pos="0">
              <a:schemeClr val="accent2">
                <a:lumMod val="60000"/>
                <a:lumOff val="40000"/>
                <a:shade val="30000"/>
                <a:satMod val="115000"/>
              </a:schemeClr>
            </a:gs>
            <a:gs pos="50000">
              <a:schemeClr val="accent2">
                <a:lumMod val="60000"/>
                <a:lumOff val="40000"/>
                <a:shade val="67500"/>
                <a:satMod val="115000"/>
              </a:schemeClr>
            </a:gs>
            <a:gs pos="100000">
              <a:schemeClr val="accent2">
                <a:lumMod val="60000"/>
                <a:lumOff val="40000"/>
                <a:shade val="100000"/>
                <a:satMod val="115000"/>
              </a:schemeClr>
            </a:gs>
          </a:gsLst>
          <a:lin ang="16200000" scaled="1"/>
          <a:tileRect/>
        </a:gradFill>
        <a:ln w="9525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</a:ln>
        <a:effectLst>
          <a:reflection blurRad="6350" stA="50000" endA="300" endPos="55000" dir="5400000" sy="-100000" algn="bl" rotWithShape="0"/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fr-CH" sz="1000" b="1">
              <a:solidFill>
                <a:schemeClr val="bg1"/>
              </a:solidFill>
            </a:rPr>
            <a:t>PP</a:t>
          </a:r>
        </a:p>
      </xdr:txBody>
    </xdr:sp>
    <xdr:clientData/>
  </xdr:twoCellAnchor>
  <xdr:twoCellAnchor editAs="oneCell">
    <xdr:from>
      <xdr:col>7</xdr:col>
      <xdr:colOff>561975</xdr:colOff>
      <xdr:row>89</xdr:row>
      <xdr:rowOff>192036</xdr:rowOff>
    </xdr:from>
    <xdr:to>
      <xdr:col>11</xdr:col>
      <xdr:colOff>266700</xdr:colOff>
      <xdr:row>94</xdr:row>
      <xdr:rowOff>171450</xdr:rowOff>
    </xdr:to>
    <xdr:pic>
      <xdr:nvPicPr>
        <xdr:cNvPr id="3" name="Bildobjekt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1255" t="30670" r="20365" b="45910"/>
        <a:stretch/>
      </xdr:blipFill>
      <xdr:spPr>
        <a:xfrm>
          <a:off x="4419600" y="20108811"/>
          <a:ext cx="2847975" cy="1303389"/>
        </a:xfrm>
        <a:prstGeom prst="rect">
          <a:avLst/>
        </a:prstGeom>
      </xdr:spPr>
    </xdr:pic>
    <xdr:clientData/>
  </xdr:twoCellAnchor>
  <xdr:twoCellAnchor>
    <xdr:from>
      <xdr:col>7</xdr:col>
      <xdr:colOff>423862</xdr:colOff>
      <xdr:row>91</xdr:row>
      <xdr:rowOff>200025</xdr:rowOff>
    </xdr:from>
    <xdr:to>
      <xdr:col>9</xdr:col>
      <xdr:colOff>180975</xdr:colOff>
      <xdr:row>92</xdr:row>
      <xdr:rowOff>214315</xdr:rowOff>
    </xdr:to>
    <xdr:cxnSp macro="">
      <xdr:nvCxnSpPr>
        <xdr:cNvPr id="21" name="Rak pil 20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CxnSpPr/>
      </xdr:nvCxnSpPr>
      <xdr:spPr>
        <a:xfrm flipV="1">
          <a:off x="4281487" y="20631150"/>
          <a:ext cx="976313" cy="309565"/>
        </a:xfrm>
        <a:prstGeom prst="straightConnector1">
          <a:avLst/>
        </a:prstGeom>
        <a:ln>
          <a:solidFill>
            <a:schemeClr val="tx1"/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228600</xdr:colOff>
      <xdr:row>99</xdr:row>
      <xdr:rowOff>66675</xdr:rowOff>
    </xdr:from>
    <xdr:to>
      <xdr:col>11</xdr:col>
      <xdr:colOff>371475</xdr:colOff>
      <xdr:row>103</xdr:row>
      <xdr:rowOff>324831</xdr:rowOff>
    </xdr:to>
    <xdr:pic>
      <xdr:nvPicPr>
        <xdr:cNvPr id="6" name="Bildobjekt 5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41380" t="30754" r="20365" b="45993"/>
        <a:stretch/>
      </xdr:blipFill>
      <xdr:spPr>
        <a:xfrm>
          <a:off x="4695825" y="22631400"/>
          <a:ext cx="2676525" cy="1220181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110</xdr:row>
      <xdr:rowOff>154783</xdr:rowOff>
    </xdr:from>
    <xdr:to>
      <xdr:col>11</xdr:col>
      <xdr:colOff>466725</xdr:colOff>
      <xdr:row>113</xdr:row>
      <xdr:rowOff>115049</xdr:rowOff>
    </xdr:to>
    <xdr:pic>
      <xdr:nvPicPr>
        <xdr:cNvPr id="7" name="Bildobjekt 6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t="2583" b="86499"/>
        <a:stretch/>
      </xdr:blipFill>
      <xdr:spPr>
        <a:xfrm>
          <a:off x="857250" y="25405558"/>
          <a:ext cx="6610350" cy="541291"/>
        </a:xfrm>
        <a:prstGeom prst="rect">
          <a:avLst/>
        </a:prstGeom>
      </xdr:spPr>
    </xdr:pic>
    <xdr:clientData/>
  </xdr:twoCellAnchor>
  <xdr:twoCellAnchor>
    <xdr:from>
      <xdr:col>3</xdr:col>
      <xdr:colOff>519112</xdr:colOff>
      <xdr:row>109</xdr:row>
      <xdr:rowOff>23816</xdr:rowOff>
    </xdr:from>
    <xdr:to>
      <xdr:col>10</xdr:col>
      <xdr:colOff>638175</xdr:colOff>
      <xdr:row>111</xdr:row>
      <xdr:rowOff>95250</xdr:rowOff>
    </xdr:to>
    <xdr:cxnSp macro="">
      <xdr:nvCxnSpPr>
        <xdr:cNvPr id="35" name="Rak pil 34">
          <a:extLst>
            <a:ext uri="{FF2B5EF4-FFF2-40B4-BE49-F238E27FC236}">
              <a16:creationId xmlns="" xmlns:a16="http://schemas.microsoft.com/office/drawing/2014/main" id="{00000000-0008-0000-0100-000023000000}"/>
            </a:ext>
          </a:extLst>
        </xdr:cNvPr>
        <xdr:cNvCxnSpPr/>
      </xdr:nvCxnSpPr>
      <xdr:spPr>
        <a:xfrm>
          <a:off x="1938337" y="25084091"/>
          <a:ext cx="4386263" cy="452434"/>
        </a:xfrm>
        <a:prstGeom prst="straightConnector1">
          <a:avLst/>
        </a:prstGeom>
        <a:ln>
          <a:solidFill>
            <a:schemeClr val="tx1"/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180975</xdr:rowOff>
    </xdr:from>
    <xdr:to>
      <xdr:col>14</xdr:col>
      <xdr:colOff>113219</xdr:colOff>
      <xdr:row>33</xdr:row>
      <xdr:rowOff>18523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47850"/>
          <a:ext cx="8647619" cy="42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40</xdr:row>
      <xdr:rowOff>38100</xdr:rowOff>
    </xdr:from>
    <xdr:to>
      <xdr:col>18</xdr:col>
      <xdr:colOff>265299</xdr:colOff>
      <xdr:row>54</xdr:row>
      <xdr:rowOff>28243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5" y="7419975"/>
          <a:ext cx="11209524" cy="26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16</xdr:col>
      <xdr:colOff>303543</xdr:colOff>
      <xdr:row>70</xdr:row>
      <xdr:rowOff>123524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810875"/>
          <a:ext cx="10057143" cy="24095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73269</xdr:colOff>
      <xdr:row>1</xdr:row>
      <xdr:rowOff>48839</xdr:rowOff>
    </xdr:from>
    <xdr:to>
      <xdr:col>2</xdr:col>
      <xdr:colOff>437108</xdr:colOff>
      <xdr:row>5</xdr:row>
      <xdr:rowOff>85370</xdr:rowOff>
    </xdr:to>
    <xdr:pic>
      <xdr:nvPicPr>
        <xdr:cNvPr id="2" name="Bildobjekt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78" t="4995" r="14148" b="3424"/>
        <a:stretch/>
      </xdr:blipFill>
      <xdr:spPr>
        <a:xfrm>
          <a:off x="73269" y="239339"/>
          <a:ext cx="832762" cy="1000354"/>
        </a:xfrm>
        <a:prstGeom prst="rect">
          <a:avLst/>
        </a:prstGeom>
      </xdr:spPr>
    </xdr:pic>
    <xdr:clientData/>
  </xdr:twoCellAnchor>
  <xdr:twoCellAnchor editAs="oneCell">
    <xdr:from>
      <xdr:col>29</xdr:col>
      <xdr:colOff>145841</xdr:colOff>
      <xdr:row>1</xdr:row>
      <xdr:rowOff>1543</xdr:rowOff>
    </xdr:from>
    <xdr:to>
      <xdr:col>31</xdr:col>
      <xdr:colOff>33209</xdr:colOff>
      <xdr:row>5</xdr:row>
      <xdr:rowOff>141806</xdr:rowOff>
    </xdr:to>
    <xdr:pic>
      <xdr:nvPicPr>
        <xdr:cNvPr id="3" name="Bildobjekt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5956" y="192043"/>
          <a:ext cx="835968" cy="1104086"/>
        </a:xfrm>
        <a:prstGeom prst="rect">
          <a:avLst/>
        </a:prstGeom>
      </xdr:spPr>
    </xdr:pic>
    <xdr:clientData/>
  </xdr:twoCellAnchor>
  <xdr:twoCellAnchor>
    <xdr:from>
      <xdr:col>32</xdr:col>
      <xdr:colOff>215230</xdr:colOff>
      <xdr:row>0</xdr:row>
      <xdr:rowOff>28575</xdr:rowOff>
    </xdr:from>
    <xdr:to>
      <xdr:col>34</xdr:col>
      <xdr:colOff>0</xdr:colOff>
      <xdr:row>1</xdr:row>
      <xdr:rowOff>195695</xdr:rowOff>
    </xdr:to>
    <xdr:sp macro="" textlink="">
      <xdr:nvSpPr>
        <xdr:cNvPr id="4" name="Rectangle à coins arrondis 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SpPr/>
      </xdr:nvSpPr>
      <xdr:spPr bwMode="auto">
        <a:xfrm>
          <a:off x="13454980" y="28575"/>
          <a:ext cx="464669" cy="230620"/>
        </a:xfrm>
        <a:prstGeom prst="roundRect">
          <a:avLst/>
        </a:prstGeom>
        <a:gradFill flip="none" rotWithShape="1">
          <a:gsLst>
            <a:gs pos="0">
              <a:schemeClr val="tx2">
                <a:lumMod val="60000"/>
                <a:lumOff val="40000"/>
                <a:shade val="30000"/>
                <a:satMod val="115000"/>
              </a:schemeClr>
            </a:gs>
            <a:gs pos="50000">
              <a:schemeClr val="tx2">
                <a:lumMod val="60000"/>
                <a:lumOff val="40000"/>
                <a:shade val="67500"/>
                <a:satMod val="115000"/>
              </a:schemeClr>
            </a:gs>
            <a:gs pos="100000">
              <a:schemeClr val="tx2">
                <a:lumMod val="60000"/>
                <a:lumOff val="40000"/>
                <a:shade val="100000"/>
                <a:satMod val="115000"/>
              </a:schemeClr>
            </a:gs>
          </a:gsLst>
          <a:lin ang="16200000" scaled="1"/>
          <a:tileRect/>
        </a:gradFill>
        <a:ln w="9525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</a:ln>
        <a:effectLst>
          <a:reflection blurRad="6350" stA="50000" endA="300" endPos="55000" dir="5400000" sy="-100000" algn="bl" rotWithShape="0"/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fr-CH" sz="10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 editAs="oneCell">
    <xdr:from>
      <xdr:col>55</xdr:col>
      <xdr:colOff>279191</xdr:colOff>
      <xdr:row>0</xdr:row>
      <xdr:rowOff>58693</xdr:rowOff>
    </xdr:from>
    <xdr:to>
      <xdr:col>57</xdr:col>
      <xdr:colOff>241388</xdr:colOff>
      <xdr:row>5</xdr:row>
      <xdr:rowOff>132281</xdr:rowOff>
    </xdr:to>
    <xdr:pic>
      <xdr:nvPicPr>
        <xdr:cNvPr id="5" name="Bildobjekt 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7966" y="58693"/>
          <a:ext cx="838498" cy="1121338"/>
        </a:xfrm>
        <a:prstGeom prst="rect">
          <a:avLst/>
        </a:prstGeom>
      </xdr:spPr>
    </xdr:pic>
    <xdr:clientData/>
  </xdr:twoCellAnchor>
  <xdr:twoCellAnchor>
    <xdr:from>
      <xdr:col>58</xdr:col>
      <xdr:colOff>26842</xdr:colOff>
      <xdr:row>0</xdr:row>
      <xdr:rowOff>47625</xdr:rowOff>
    </xdr:from>
    <xdr:to>
      <xdr:col>58</xdr:col>
      <xdr:colOff>489395</xdr:colOff>
      <xdr:row>1</xdr:row>
      <xdr:rowOff>214745</xdr:rowOff>
    </xdr:to>
    <xdr:sp macro="" textlink="">
      <xdr:nvSpPr>
        <xdr:cNvPr id="6" name="Rectangle à coins arrondis 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SpPr/>
      </xdr:nvSpPr>
      <xdr:spPr bwMode="auto">
        <a:xfrm>
          <a:off x="21886717" y="47625"/>
          <a:ext cx="462553" cy="233795"/>
        </a:xfrm>
        <a:prstGeom prst="roundRect">
          <a:avLst/>
        </a:prstGeom>
        <a:gradFill flip="none" rotWithShape="1">
          <a:gsLst>
            <a:gs pos="0">
              <a:schemeClr val="tx2">
                <a:lumMod val="60000"/>
                <a:lumOff val="40000"/>
                <a:shade val="30000"/>
                <a:satMod val="115000"/>
              </a:schemeClr>
            </a:gs>
            <a:gs pos="50000">
              <a:schemeClr val="tx2">
                <a:lumMod val="60000"/>
                <a:lumOff val="40000"/>
                <a:shade val="67500"/>
                <a:satMod val="115000"/>
              </a:schemeClr>
            </a:gs>
            <a:gs pos="100000">
              <a:schemeClr val="tx2">
                <a:lumMod val="60000"/>
                <a:lumOff val="40000"/>
                <a:shade val="100000"/>
                <a:satMod val="115000"/>
              </a:schemeClr>
            </a:gs>
          </a:gsLst>
          <a:lin ang="16200000" scaled="1"/>
          <a:tileRect/>
        </a:gradFill>
        <a:ln w="9525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</a:ln>
        <a:effectLst>
          <a:reflection blurRad="6350" stA="50000" endA="300" endPos="55000" dir="5400000" sy="-100000" algn="bl" rotWithShape="0"/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fr-CH" sz="10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25644</xdr:colOff>
      <xdr:row>1</xdr:row>
      <xdr:rowOff>58364</xdr:rowOff>
    </xdr:from>
    <xdr:to>
      <xdr:col>2</xdr:col>
      <xdr:colOff>578622</xdr:colOff>
      <xdr:row>5</xdr:row>
      <xdr:rowOff>94895</xdr:rowOff>
    </xdr:to>
    <xdr:pic>
      <xdr:nvPicPr>
        <xdr:cNvPr id="2" name="Bildobjekt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78" t="4995" r="14148" b="3424"/>
        <a:stretch/>
      </xdr:blipFill>
      <xdr:spPr>
        <a:xfrm>
          <a:off x="120894" y="125039"/>
          <a:ext cx="821039" cy="1017606"/>
        </a:xfrm>
        <a:prstGeom prst="rect">
          <a:avLst/>
        </a:prstGeom>
      </xdr:spPr>
    </xdr:pic>
    <xdr:clientData/>
  </xdr:twoCellAnchor>
  <xdr:twoCellAnchor editAs="oneCell">
    <xdr:from>
      <xdr:col>22</xdr:col>
      <xdr:colOff>326816</xdr:colOff>
      <xdr:row>1</xdr:row>
      <xdr:rowOff>39643</xdr:rowOff>
    </xdr:from>
    <xdr:to>
      <xdr:col>24</xdr:col>
      <xdr:colOff>133892</xdr:colOff>
      <xdr:row>5</xdr:row>
      <xdr:rowOff>179906</xdr:rowOff>
    </xdr:to>
    <xdr:pic>
      <xdr:nvPicPr>
        <xdr:cNvPr id="5" name="Bildobjekt 4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3441" y="106318"/>
          <a:ext cx="838498" cy="1121338"/>
        </a:xfrm>
        <a:prstGeom prst="rect">
          <a:avLst/>
        </a:prstGeom>
      </xdr:spPr>
    </xdr:pic>
    <xdr:clientData/>
  </xdr:twoCellAnchor>
  <xdr:twoCellAnchor>
    <xdr:from>
      <xdr:col>25</xdr:col>
      <xdr:colOff>26842</xdr:colOff>
      <xdr:row>0</xdr:row>
      <xdr:rowOff>47625</xdr:rowOff>
    </xdr:from>
    <xdr:to>
      <xdr:col>25</xdr:col>
      <xdr:colOff>489395</xdr:colOff>
      <xdr:row>1</xdr:row>
      <xdr:rowOff>214745</xdr:rowOff>
    </xdr:to>
    <xdr:sp macro="" textlink="">
      <xdr:nvSpPr>
        <xdr:cNvPr id="6" name="Rectangle à coins arrondis 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SpPr/>
      </xdr:nvSpPr>
      <xdr:spPr bwMode="auto">
        <a:xfrm>
          <a:off x="21886717" y="47625"/>
          <a:ext cx="462553" cy="233795"/>
        </a:xfrm>
        <a:prstGeom prst="roundRect">
          <a:avLst/>
        </a:prstGeom>
        <a:gradFill flip="none" rotWithShape="1">
          <a:gsLst>
            <a:gs pos="0">
              <a:schemeClr val="tx2">
                <a:lumMod val="60000"/>
                <a:lumOff val="40000"/>
                <a:shade val="30000"/>
                <a:satMod val="115000"/>
              </a:schemeClr>
            </a:gs>
            <a:gs pos="50000">
              <a:schemeClr val="tx2">
                <a:lumMod val="60000"/>
                <a:lumOff val="40000"/>
                <a:shade val="67500"/>
                <a:satMod val="115000"/>
              </a:schemeClr>
            </a:gs>
            <a:gs pos="100000">
              <a:schemeClr val="tx2">
                <a:lumMod val="60000"/>
                <a:lumOff val="40000"/>
                <a:shade val="100000"/>
                <a:satMod val="115000"/>
              </a:schemeClr>
            </a:gs>
          </a:gsLst>
          <a:lin ang="16200000" scaled="1"/>
          <a:tileRect/>
        </a:gradFill>
        <a:ln w="9525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</a:ln>
        <a:effectLst>
          <a:reflection blurRad="6350" stA="50000" endA="300" endPos="55000" dir="5400000" sy="-100000" algn="bl" rotWithShape="0"/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fr-CH" sz="10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30486</xdr:colOff>
      <xdr:row>1</xdr:row>
      <xdr:rowOff>19132</xdr:rowOff>
    </xdr:from>
    <xdr:to>
      <xdr:col>2</xdr:col>
      <xdr:colOff>408065</xdr:colOff>
      <xdr:row>4</xdr:row>
      <xdr:rowOff>123825</xdr:rowOff>
    </xdr:to>
    <xdr:pic>
      <xdr:nvPicPr>
        <xdr:cNvPr id="2" name="Bildobjekt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78" t="4995" r="14148" b="3424"/>
        <a:stretch/>
      </xdr:blipFill>
      <xdr:spPr>
        <a:xfrm>
          <a:off x="563886" y="85807"/>
          <a:ext cx="691904" cy="876218"/>
        </a:xfrm>
        <a:prstGeom prst="rect">
          <a:avLst/>
        </a:prstGeom>
      </xdr:spPr>
    </xdr:pic>
    <xdr:clientData/>
  </xdr:twoCellAnchor>
  <xdr:twoCellAnchor editAs="oneCell">
    <xdr:from>
      <xdr:col>16</xdr:col>
      <xdr:colOff>371475</xdr:colOff>
      <xdr:row>1</xdr:row>
      <xdr:rowOff>96793</xdr:rowOff>
    </xdr:from>
    <xdr:to>
      <xdr:col>17</xdr:col>
      <xdr:colOff>177635</xdr:colOff>
      <xdr:row>4</xdr:row>
      <xdr:rowOff>59906</xdr:rowOff>
    </xdr:to>
    <xdr:pic>
      <xdr:nvPicPr>
        <xdr:cNvPr id="3" name="Bildobjekt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25075" y="163468"/>
          <a:ext cx="528939" cy="734638"/>
        </a:xfrm>
        <a:prstGeom prst="rect">
          <a:avLst/>
        </a:prstGeom>
      </xdr:spPr>
    </xdr:pic>
    <xdr:clientData/>
  </xdr:twoCellAnchor>
  <xdr:twoCellAnchor>
    <xdr:from>
      <xdr:col>18</xdr:col>
      <xdr:colOff>114766</xdr:colOff>
      <xdr:row>0</xdr:row>
      <xdr:rowOff>47625</xdr:rowOff>
    </xdr:from>
    <xdr:to>
      <xdr:col>18</xdr:col>
      <xdr:colOff>577319</xdr:colOff>
      <xdr:row>1</xdr:row>
      <xdr:rowOff>214745</xdr:rowOff>
    </xdr:to>
    <xdr:sp macro="" textlink="">
      <xdr:nvSpPr>
        <xdr:cNvPr id="4" name="Rectangle à coins arrondis 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SpPr/>
      </xdr:nvSpPr>
      <xdr:spPr bwMode="auto">
        <a:xfrm>
          <a:off x="9725491" y="47625"/>
          <a:ext cx="462553" cy="233795"/>
        </a:xfrm>
        <a:prstGeom prst="roundRect">
          <a:avLst/>
        </a:prstGeom>
        <a:gradFill flip="none" rotWithShape="1">
          <a:gsLst>
            <a:gs pos="0">
              <a:schemeClr val="tx2">
                <a:lumMod val="60000"/>
                <a:lumOff val="40000"/>
                <a:shade val="30000"/>
                <a:satMod val="115000"/>
              </a:schemeClr>
            </a:gs>
            <a:gs pos="50000">
              <a:schemeClr val="tx2">
                <a:lumMod val="60000"/>
                <a:lumOff val="40000"/>
                <a:shade val="67500"/>
                <a:satMod val="115000"/>
              </a:schemeClr>
            </a:gs>
            <a:gs pos="100000">
              <a:schemeClr val="tx2">
                <a:lumMod val="60000"/>
                <a:lumOff val="40000"/>
                <a:shade val="100000"/>
                <a:satMod val="115000"/>
              </a:schemeClr>
            </a:gs>
          </a:gsLst>
          <a:lin ang="16200000" scaled="1"/>
          <a:tileRect/>
        </a:gradFill>
        <a:ln w="9525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</a:ln>
        <a:effectLst>
          <a:reflection blurRad="6350" stA="50000" endA="300" endPos="55000" dir="5400000" sy="-100000" algn="bl" rotWithShape="0"/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fr-CH" sz="10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85725</xdr:rowOff>
    </xdr:from>
    <xdr:to>
      <xdr:col>3</xdr:col>
      <xdr:colOff>316715</xdr:colOff>
      <xdr:row>5</xdr:row>
      <xdr:rowOff>29011</xdr:rowOff>
    </xdr:to>
    <xdr:pic>
      <xdr:nvPicPr>
        <xdr:cNvPr id="2" name="Bildobjekt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78" t="4995" r="14148" b="3424"/>
        <a:stretch/>
      </xdr:blipFill>
      <xdr:spPr>
        <a:xfrm>
          <a:off x="619125" y="276225"/>
          <a:ext cx="821540" cy="1029136"/>
        </a:xfrm>
        <a:prstGeom prst="rect">
          <a:avLst/>
        </a:prstGeom>
      </xdr:spPr>
    </xdr:pic>
    <xdr:clientData/>
  </xdr:twoCellAnchor>
  <xdr:twoCellAnchor editAs="oneCell">
    <xdr:from>
      <xdr:col>6</xdr:col>
      <xdr:colOff>1133475</xdr:colOff>
      <xdr:row>1</xdr:row>
      <xdr:rowOff>147927</xdr:rowOff>
    </xdr:from>
    <xdr:to>
      <xdr:col>6</xdr:col>
      <xdr:colOff>1978991</xdr:colOff>
      <xdr:row>6</xdr:row>
      <xdr:rowOff>4445</xdr:rowOff>
    </xdr:to>
    <xdr:pic>
      <xdr:nvPicPr>
        <xdr:cNvPr id="3" name="Bildobjekt 2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6650" y="338427"/>
          <a:ext cx="845516" cy="1132868"/>
        </a:xfrm>
        <a:prstGeom prst="rect">
          <a:avLst/>
        </a:prstGeom>
      </xdr:spPr>
    </xdr:pic>
    <xdr:clientData/>
  </xdr:twoCellAnchor>
  <xdr:twoCellAnchor>
    <xdr:from>
      <xdr:col>7</xdr:col>
      <xdr:colOff>74007</xdr:colOff>
      <xdr:row>0</xdr:row>
      <xdr:rowOff>95250</xdr:rowOff>
    </xdr:from>
    <xdr:to>
      <xdr:col>7</xdr:col>
      <xdr:colOff>536560</xdr:colOff>
      <xdr:row>1</xdr:row>
      <xdr:rowOff>142054</xdr:rowOff>
    </xdr:to>
    <xdr:sp macro="" textlink="">
      <xdr:nvSpPr>
        <xdr:cNvPr id="4" name="Rectangle à coins arrondis 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SpPr/>
      </xdr:nvSpPr>
      <xdr:spPr bwMode="auto">
        <a:xfrm>
          <a:off x="8475057" y="95250"/>
          <a:ext cx="462553" cy="237304"/>
        </a:xfrm>
        <a:prstGeom prst="roundRect">
          <a:avLst/>
        </a:prstGeom>
        <a:gradFill flip="none" rotWithShape="1">
          <a:gsLst>
            <a:gs pos="0">
              <a:schemeClr val="tx2">
                <a:lumMod val="60000"/>
                <a:lumOff val="40000"/>
                <a:shade val="30000"/>
                <a:satMod val="115000"/>
              </a:schemeClr>
            </a:gs>
            <a:gs pos="50000">
              <a:schemeClr val="tx2">
                <a:lumMod val="60000"/>
                <a:lumOff val="40000"/>
                <a:shade val="67500"/>
                <a:satMod val="115000"/>
              </a:schemeClr>
            </a:gs>
            <a:gs pos="100000">
              <a:schemeClr val="tx2">
                <a:lumMod val="60000"/>
                <a:lumOff val="40000"/>
                <a:shade val="100000"/>
                <a:satMod val="115000"/>
              </a:schemeClr>
            </a:gs>
          </a:gsLst>
          <a:lin ang="16200000" scaled="1"/>
          <a:tileRect/>
        </a:gradFill>
        <a:ln w="9525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</a:ln>
        <a:effectLst>
          <a:reflection blurRad="6350" stA="50000" endA="300" endPos="55000" dir="5400000" sy="-100000" algn="bl" rotWithShape="0"/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fr-CH" sz="10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30486</xdr:colOff>
      <xdr:row>1</xdr:row>
      <xdr:rowOff>47707</xdr:rowOff>
    </xdr:from>
    <xdr:to>
      <xdr:col>2</xdr:col>
      <xdr:colOff>455690</xdr:colOff>
      <xdr:row>4</xdr:row>
      <xdr:rowOff>38100</xdr:rowOff>
    </xdr:to>
    <xdr:pic>
      <xdr:nvPicPr>
        <xdr:cNvPr id="2" name="Bildobjekt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78" t="4995" r="14148" b="3424"/>
        <a:stretch/>
      </xdr:blipFill>
      <xdr:spPr>
        <a:xfrm>
          <a:off x="563886" y="114382"/>
          <a:ext cx="691904" cy="876218"/>
        </a:xfrm>
        <a:prstGeom prst="rect">
          <a:avLst/>
        </a:prstGeom>
      </xdr:spPr>
    </xdr:pic>
    <xdr:clientData/>
  </xdr:twoCellAnchor>
  <xdr:twoCellAnchor editAs="oneCell">
    <xdr:from>
      <xdr:col>15</xdr:col>
      <xdr:colOff>190500</xdr:colOff>
      <xdr:row>1</xdr:row>
      <xdr:rowOff>39643</xdr:rowOff>
    </xdr:from>
    <xdr:to>
      <xdr:col>16</xdr:col>
      <xdr:colOff>166989</xdr:colOff>
      <xdr:row>3</xdr:row>
      <xdr:rowOff>183731</xdr:rowOff>
    </xdr:to>
    <xdr:pic>
      <xdr:nvPicPr>
        <xdr:cNvPr id="3" name="Bildobjekt 2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0" y="106318"/>
          <a:ext cx="528939" cy="734638"/>
        </a:xfrm>
        <a:prstGeom prst="rect">
          <a:avLst/>
        </a:prstGeom>
      </xdr:spPr>
    </xdr:pic>
    <xdr:clientData/>
  </xdr:twoCellAnchor>
  <xdr:twoCellAnchor>
    <xdr:from>
      <xdr:col>17</xdr:col>
      <xdr:colOff>114766</xdr:colOff>
      <xdr:row>0</xdr:row>
      <xdr:rowOff>47625</xdr:rowOff>
    </xdr:from>
    <xdr:to>
      <xdr:col>17</xdr:col>
      <xdr:colOff>577319</xdr:colOff>
      <xdr:row>1</xdr:row>
      <xdr:rowOff>214745</xdr:rowOff>
    </xdr:to>
    <xdr:sp macro="" textlink="">
      <xdr:nvSpPr>
        <xdr:cNvPr id="4" name="Rectangle à coins arrondis 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SpPr/>
      </xdr:nvSpPr>
      <xdr:spPr bwMode="auto">
        <a:xfrm>
          <a:off x="8921728" y="47625"/>
          <a:ext cx="462553" cy="233062"/>
        </a:xfrm>
        <a:prstGeom prst="roundRect">
          <a:avLst/>
        </a:prstGeom>
        <a:gradFill flip="none" rotWithShape="1">
          <a:gsLst>
            <a:gs pos="0">
              <a:schemeClr val="tx2">
                <a:lumMod val="60000"/>
                <a:lumOff val="40000"/>
                <a:shade val="30000"/>
                <a:satMod val="115000"/>
              </a:schemeClr>
            </a:gs>
            <a:gs pos="50000">
              <a:schemeClr val="tx2">
                <a:lumMod val="60000"/>
                <a:lumOff val="40000"/>
                <a:shade val="67500"/>
                <a:satMod val="115000"/>
              </a:schemeClr>
            </a:gs>
            <a:gs pos="100000">
              <a:schemeClr val="tx2">
                <a:lumMod val="60000"/>
                <a:lumOff val="40000"/>
                <a:shade val="100000"/>
                <a:satMod val="115000"/>
              </a:schemeClr>
            </a:gs>
          </a:gsLst>
          <a:lin ang="16200000" scaled="1"/>
          <a:tileRect/>
        </a:gradFill>
        <a:ln w="9525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</a:ln>
        <a:effectLst>
          <a:reflection blurRad="6350" stA="50000" endA="300" endPos="55000" dir="5400000" sy="-100000" algn="bl" rotWithShape="0"/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fr-CH" sz="10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142875</xdr:colOff>
      <xdr:row>0</xdr:row>
      <xdr:rowOff>47625</xdr:rowOff>
    </xdr:from>
    <xdr:to>
      <xdr:col>13</xdr:col>
      <xdr:colOff>605428</xdr:colOff>
      <xdr:row>1</xdr:row>
      <xdr:rowOff>90920</xdr:rowOff>
    </xdr:to>
    <xdr:sp macro="" textlink="">
      <xdr:nvSpPr>
        <xdr:cNvPr id="3" name="Rectangle à coins arrondis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SpPr/>
      </xdr:nvSpPr>
      <xdr:spPr bwMode="auto">
        <a:xfrm>
          <a:off x="7991475" y="47625"/>
          <a:ext cx="462553" cy="233795"/>
        </a:xfrm>
        <a:prstGeom prst="roundRect">
          <a:avLst/>
        </a:prstGeom>
        <a:gradFill flip="none" rotWithShape="1">
          <a:gsLst>
            <a:gs pos="0">
              <a:schemeClr val="tx2">
                <a:lumMod val="60000"/>
                <a:lumOff val="40000"/>
                <a:shade val="30000"/>
                <a:satMod val="115000"/>
              </a:schemeClr>
            </a:gs>
            <a:gs pos="50000">
              <a:schemeClr val="tx2">
                <a:lumMod val="60000"/>
                <a:lumOff val="40000"/>
                <a:shade val="67500"/>
                <a:satMod val="115000"/>
              </a:schemeClr>
            </a:gs>
            <a:gs pos="100000">
              <a:schemeClr val="tx2">
                <a:lumMod val="60000"/>
                <a:lumOff val="40000"/>
                <a:shade val="100000"/>
                <a:satMod val="115000"/>
              </a:schemeClr>
            </a:gs>
          </a:gsLst>
          <a:lin ang="16200000" scaled="1"/>
          <a:tileRect/>
        </a:gradFill>
        <a:ln w="9525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</a:ln>
        <a:effectLst>
          <a:reflection blurRad="6350" stA="50000" endA="300" endPos="55000" dir="5400000" sy="-100000" algn="bl" rotWithShape="0"/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fr-CH" sz="10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oneCellAnchor>
    <xdr:from>
      <xdr:col>9</xdr:col>
      <xdr:colOff>519546</xdr:colOff>
      <xdr:row>18</xdr:row>
      <xdr:rowOff>1</xdr:rowOff>
    </xdr:from>
    <xdr:ext cx="2277341" cy="405367"/>
    <xdr:sp macro="" textlink="">
      <xdr:nvSpPr>
        <xdr:cNvPr id="2" name="textruta 1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5368637" y="3532910"/>
          <a:ext cx="2277341" cy="405367"/>
        </a:xfrm>
        <a:prstGeom prst="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sv-SE" sz="1000" b="1">
              <a:solidFill>
                <a:schemeClr val="bg1"/>
              </a:solidFill>
            </a:rPr>
            <a:t>OBS! </a:t>
          </a:r>
          <a:r>
            <a:rPr lang="sv-SE" sz="1000">
              <a:solidFill>
                <a:schemeClr val="bg1"/>
              </a:solidFill>
            </a:rPr>
            <a:t>Antalet domare går </a:t>
          </a:r>
          <a:r>
            <a:rPr lang="sv-SE" sz="1000" u="sng">
              <a:solidFill>
                <a:schemeClr val="bg1"/>
              </a:solidFill>
            </a:rPr>
            <a:t>inte</a:t>
          </a:r>
          <a:r>
            <a:rPr lang="sv-SE" sz="1000">
              <a:solidFill>
                <a:schemeClr val="bg1"/>
              </a:solidFill>
            </a:rPr>
            <a:t> att </a:t>
          </a:r>
          <a:br>
            <a:rPr lang="sv-SE" sz="1000">
              <a:solidFill>
                <a:schemeClr val="bg1"/>
              </a:solidFill>
            </a:rPr>
          </a:br>
          <a:r>
            <a:rPr lang="sv-SE" sz="1000">
              <a:solidFill>
                <a:schemeClr val="bg1"/>
              </a:solidFill>
            </a:rPr>
            <a:t>ändra på under tävlingens gång.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sksf19/Desktop/F&#246;r%20Individuell%20t&#228;vlin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ktioner"/>
      <sheetName val="GP"/>
      <sheetName val="Resultatlista"/>
      <sheetName val="Publikprotokoll"/>
      <sheetName val="Domarlappar Utförande"/>
      <sheetName val="Domarlappar Artistiskt"/>
      <sheetName val="Coordinator judge"/>
      <sheetName val="Lagresultat"/>
    </sheetNames>
    <sheetDataSet>
      <sheetData sheetId="0">
        <row r="8">
          <cell r="D8" t="str">
            <v>Lag-SM</v>
          </cell>
        </row>
        <row r="9">
          <cell r="D9" t="str">
            <v>2 dec 2014 Gbg</v>
          </cell>
        </row>
        <row r="11">
          <cell r="D11" t="str">
            <v>Seniorer</v>
          </cell>
        </row>
      </sheetData>
      <sheetData sheetId="1">
        <row r="6">
          <cell r="B6">
            <v>6.5</v>
          </cell>
          <cell r="D6" t="str">
            <v>Anja Svoboda</v>
          </cell>
          <cell r="E6" t="str">
            <v>Gymnastikföreningen Balans</v>
          </cell>
        </row>
        <row r="7">
          <cell r="B7">
            <v>6.75</v>
          </cell>
          <cell r="D7" t="str">
            <v>Jenny Möller</v>
          </cell>
          <cell r="E7" t="str">
            <v>Gymnastikföreningen Balans</v>
          </cell>
        </row>
        <row r="8">
          <cell r="B8">
            <v>8</v>
          </cell>
          <cell r="D8" t="str">
            <v>Nejra Bilkanovic</v>
          </cell>
          <cell r="E8" t="str">
            <v>Gymnastikföreningen Balans</v>
          </cell>
        </row>
        <row r="9">
          <cell r="B9">
            <v>8.75</v>
          </cell>
          <cell r="D9" t="str">
            <v>Anastasia Ponomarenko</v>
          </cell>
          <cell r="E9" t="str">
            <v>Gymnastikföreningen Energo</v>
          </cell>
        </row>
        <row r="10">
          <cell r="B10">
            <v>8.75</v>
          </cell>
          <cell r="D10" t="str">
            <v>Elin Elmeklo</v>
          </cell>
          <cell r="E10" t="str">
            <v>Gymnastikföreningen Energo</v>
          </cell>
        </row>
        <row r="11">
          <cell r="B11">
            <v>9</v>
          </cell>
          <cell r="D11" t="str">
            <v>Fridamy Roth</v>
          </cell>
          <cell r="E11" t="str">
            <v>Gymnastikföreningen Energo</v>
          </cell>
        </row>
        <row r="12">
          <cell r="B12">
            <v>8.75</v>
          </cell>
          <cell r="D12" t="str">
            <v>Anna Englund</v>
          </cell>
          <cell r="E12" t="str">
            <v>Gymnastikföreningen Energo</v>
          </cell>
        </row>
        <row r="13">
          <cell r="B13">
            <v>9</v>
          </cell>
          <cell r="D13" t="str">
            <v>Cornelia Elton</v>
          </cell>
          <cell r="E13" t="str">
            <v>Gymnastikföreningen Energo</v>
          </cell>
        </row>
        <row r="14">
          <cell r="B14">
            <v>9.25</v>
          </cell>
          <cell r="D14" t="str">
            <v>Vanessa Petersson</v>
          </cell>
          <cell r="E14" t="str">
            <v>Gymnastikföreningen Energo</v>
          </cell>
        </row>
        <row r="15">
          <cell r="B15">
            <v>9</v>
          </cell>
          <cell r="D15" t="str">
            <v>Emelie Tingberg</v>
          </cell>
          <cell r="E15" t="str">
            <v>Halmstad Rytmisk Gymnastikförening</v>
          </cell>
        </row>
        <row r="16">
          <cell r="B16">
            <v>9.75</v>
          </cell>
          <cell r="D16" t="str">
            <v>Stina Mårtensson</v>
          </cell>
          <cell r="E16" t="str">
            <v>Halmstad Rytmisk Gymnastikförening</v>
          </cell>
        </row>
        <row r="17">
          <cell r="B17">
            <v>10.75</v>
          </cell>
          <cell r="D17" t="str">
            <v>Ida Ivansson</v>
          </cell>
          <cell r="E17" t="str">
            <v>Halmstad Rytmisk Gymnastikförening</v>
          </cell>
        </row>
        <row r="18">
          <cell r="B18">
            <v>10.25</v>
          </cell>
          <cell r="D18" t="str">
            <v>Linnea Staff</v>
          </cell>
          <cell r="E18" t="str">
            <v>Halmstad Rytmisk Gymnastikförening</v>
          </cell>
        </row>
        <row r="19">
          <cell r="B19">
            <v>9.5</v>
          </cell>
          <cell r="D19" t="str">
            <v>Doruntina Goxhuli</v>
          </cell>
          <cell r="E19" t="str">
            <v>Landskrona Kvinnliga GF</v>
          </cell>
        </row>
        <row r="20">
          <cell r="B20">
            <v>9.5</v>
          </cell>
          <cell r="D20" t="str">
            <v>Olivia Kristensson-Nilsson</v>
          </cell>
          <cell r="E20" t="str">
            <v>Landskrona Kvinnliga GF</v>
          </cell>
        </row>
        <row r="21">
          <cell r="B21">
            <v>9.75</v>
          </cell>
          <cell r="D21" t="str">
            <v>Wilma Mårtensson</v>
          </cell>
          <cell r="E21" t="str">
            <v>Landskrona Kvinnliga GF</v>
          </cell>
        </row>
        <row r="22">
          <cell r="B22">
            <v>9.75</v>
          </cell>
          <cell r="D22" t="str">
            <v>Agnes Elg Appelros</v>
          </cell>
          <cell r="E22" t="str">
            <v>Nevis Rytmiska Gymnastikklubb</v>
          </cell>
        </row>
        <row r="23">
          <cell r="B23">
            <v>11.25</v>
          </cell>
          <cell r="D23" t="str">
            <v>Evelina Ahlgren</v>
          </cell>
          <cell r="E23" t="str">
            <v>Nevis Rytmiska Gymnastikklubb</v>
          </cell>
        </row>
        <row r="24">
          <cell r="B24">
            <v>10.5</v>
          </cell>
          <cell r="D24" t="str">
            <v>Liza Milbrete</v>
          </cell>
          <cell r="E24" t="str">
            <v>Nevis Rytmiska Gymnastikklubb</v>
          </cell>
        </row>
        <row r="25">
          <cell r="B25">
            <v>10.75</v>
          </cell>
          <cell r="D25" t="str">
            <v>Stephanie Marcian</v>
          </cell>
          <cell r="E25" t="str">
            <v>Nevis Rytmiska Gymnastikklubb</v>
          </cell>
        </row>
        <row r="26">
          <cell r="B26">
            <v>9.75</v>
          </cell>
          <cell r="D26" t="str">
            <v>Ellen Kastensson</v>
          </cell>
          <cell r="E26" t="str">
            <v>Sol-Flickornas GF</v>
          </cell>
        </row>
        <row r="27">
          <cell r="B27">
            <v>6</v>
          </cell>
          <cell r="D27" t="str">
            <v>Elin Schriwer</v>
          </cell>
          <cell r="E27" t="str">
            <v>Sol-Flickornas GF</v>
          </cell>
        </row>
        <row r="28">
          <cell r="B28">
            <v>10.25</v>
          </cell>
          <cell r="D28" t="str">
            <v>Ella Liodden</v>
          </cell>
          <cell r="E28" t="str">
            <v>Stråssa Gymnastikförening</v>
          </cell>
        </row>
        <row r="29">
          <cell r="B29">
            <v>8.75</v>
          </cell>
          <cell r="D29" t="str">
            <v>Matilda Antman-Moren</v>
          </cell>
          <cell r="E29" t="str">
            <v>Stråssa Gymnastikförening</v>
          </cell>
        </row>
        <row r="30">
          <cell r="B30">
            <v>7</v>
          </cell>
          <cell r="D30" t="str">
            <v>Winny He</v>
          </cell>
          <cell r="E30" t="str">
            <v>Stråssa Gymnastikförening</v>
          </cell>
        </row>
        <row r="31">
          <cell r="B31">
            <v>7</v>
          </cell>
          <cell r="D31" t="str">
            <v>Alexandra Svensson</v>
          </cell>
          <cell r="E31" t="str">
            <v>Torsby Gymnastikförening</v>
          </cell>
        </row>
        <row r="32">
          <cell r="B32">
            <v>7</v>
          </cell>
          <cell r="D32" t="str">
            <v>Wilma Skanse</v>
          </cell>
          <cell r="E32" t="str">
            <v>Torsby Gymnastikförening</v>
          </cell>
        </row>
        <row r="33">
          <cell r="B33">
            <v>5.25</v>
          </cell>
          <cell r="D33" t="str">
            <v>Alma Wikström</v>
          </cell>
          <cell r="E33" t="str">
            <v>Örnsköldsviks Gymnastikklubb</v>
          </cell>
        </row>
        <row r="34">
          <cell r="B34">
            <v>5.5</v>
          </cell>
          <cell r="D34" t="str">
            <v>Emma Gavelius</v>
          </cell>
          <cell r="E34" t="str">
            <v>Örnsköldsviks Gymnastikklubb</v>
          </cell>
        </row>
        <row r="35">
          <cell r="B35">
            <v>4.75</v>
          </cell>
          <cell r="D35" t="str">
            <v>Rosita Salvador</v>
          </cell>
          <cell r="E35" t="str">
            <v>Örnsköldsviks Gymnastikklubb</v>
          </cell>
        </row>
        <row r="36">
          <cell r="B36">
            <v>5</v>
          </cell>
          <cell r="D36" t="str">
            <v>Emma Mills</v>
          </cell>
          <cell r="E36" t="str">
            <v>Örnsköldsviks Gymnastikklubb</v>
          </cell>
        </row>
        <row r="37">
          <cell r="B37">
            <v>5.5</v>
          </cell>
          <cell r="D37" t="str">
            <v>Sandra Krantz</v>
          </cell>
          <cell r="E37" t="str">
            <v>Örnsköldsviks Gymnastikklubb</v>
          </cell>
        </row>
        <row r="38">
          <cell r="B38">
            <v>4.75</v>
          </cell>
          <cell r="D38" t="str">
            <v>Wilma Hägglöf</v>
          </cell>
          <cell r="E38" t="str">
            <v>Örnsköldsviks Gymnastikklubb</v>
          </cell>
        </row>
        <row r="39">
          <cell r="B39">
            <v>5</v>
          </cell>
          <cell r="D39" t="str">
            <v>Wilma Jakobsson</v>
          </cell>
          <cell r="E39" t="str">
            <v>Örnsköldsviks Gymnastikklubb</v>
          </cell>
        </row>
        <row r="40">
          <cell r="B40">
            <v>0</v>
          </cell>
        </row>
        <row r="41">
          <cell r="B41">
            <v>0</v>
          </cell>
        </row>
        <row r="42">
          <cell r="B42">
            <v>0</v>
          </cell>
        </row>
        <row r="43">
          <cell r="B43">
            <v>0</v>
          </cell>
        </row>
        <row r="44">
          <cell r="B44">
            <v>0</v>
          </cell>
        </row>
        <row r="45">
          <cell r="B45">
            <v>0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>
    <tabColor rgb="FFFFFF00"/>
  </sheetPr>
  <dimension ref="A1:N26"/>
  <sheetViews>
    <sheetView topLeftCell="A7" zoomScale="115" zoomScaleNormal="115" workbookViewId="0">
      <selection activeCell="H19" sqref="H19"/>
    </sheetView>
  </sheetViews>
  <sheetFormatPr defaultColWidth="9.140625" defaultRowHeight="15"/>
  <cols>
    <col min="1" max="1" width="23.85546875" style="93" customWidth="1"/>
    <col min="2" max="13" width="9.140625" style="93"/>
    <col min="14" max="14" width="2.5703125" style="93" customWidth="1"/>
    <col min="15" max="16384" width="9.140625" style="93"/>
  </cols>
  <sheetData>
    <row r="1" ht="7.5" customHeight="1"/>
    <row r="17" spans="1:14">
      <c r="A17" s="94"/>
    </row>
    <row r="18" spans="1:14">
      <c r="A18" s="94"/>
    </row>
    <row r="23" spans="1:14" s="95" customFormat="1" ht="23.25">
      <c r="B23" s="409" t="s">
        <v>150</v>
      </c>
      <c r="C23" s="410"/>
      <c r="D23" s="410"/>
      <c r="E23" s="410"/>
      <c r="F23" s="410"/>
      <c r="G23" s="410"/>
      <c r="H23" s="410"/>
      <c r="I23" s="410"/>
      <c r="J23" s="410"/>
      <c r="K23" s="410"/>
      <c r="L23" s="410"/>
      <c r="M23" s="410"/>
      <c r="N23" s="410"/>
    </row>
    <row r="24" spans="1:14" s="96" customFormat="1" ht="22.7" customHeight="1">
      <c r="B24" s="97"/>
    </row>
    <row r="26" spans="1:14">
      <c r="B26" s="98" t="s">
        <v>143</v>
      </c>
    </row>
  </sheetData>
  <mergeCells count="1">
    <mergeCell ref="B23:N23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115" orientation="landscape" r:id="rId1"/>
  <customProperties>
    <customPr name="_pios_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0"/>
  <dimension ref="B2:J10"/>
  <sheetViews>
    <sheetView workbookViewId="0">
      <selection activeCell="F7" sqref="F7"/>
    </sheetView>
  </sheetViews>
  <sheetFormatPr defaultColWidth="9.140625" defaultRowHeight="15"/>
  <cols>
    <col min="1" max="1" width="5" style="1" customWidth="1"/>
    <col min="2" max="4" width="5" style="1" hidden="1" customWidth="1"/>
    <col min="5" max="5" width="5" style="1" customWidth="1"/>
    <col min="6" max="7" width="9.140625" style="1" customWidth="1"/>
    <col min="8" max="9" width="9.140625" style="1"/>
    <col min="10" max="10" width="15.7109375" style="1" bestFit="1" customWidth="1"/>
    <col min="11" max="16384" width="9.140625" style="1"/>
  </cols>
  <sheetData>
    <row r="2" spans="5:10">
      <c r="E2" s="114"/>
    </row>
    <row r="3" spans="5:10">
      <c r="H3" s="115" t="s">
        <v>71</v>
      </c>
      <c r="J3" s="116" t="s">
        <v>72</v>
      </c>
    </row>
    <row r="4" spans="5:10">
      <c r="H4" s="1" t="s">
        <v>21</v>
      </c>
      <c r="J4" s="1" t="s">
        <v>74</v>
      </c>
    </row>
    <row r="5" spans="5:10">
      <c r="H5" s="1" t="s">
        <v>63</v>
      </c>
      <c r="J5" s="1" t="s">
        <v>16</v>
      </c>
    </row>
    <row r="6" spans="5:10">
      <c r="J6" s="1" t="s">
        <v>19</v>
      </c>
    </row>
    <row r="7" spans="5:10">
      <c r="J7" s="1" t="s">
        <v>20</v>
      </c>
    </row>
    <row r="8" spans="5:10">
      <c r="J8" s="1" t="s">
        <v>43</v>
      </c>
    </row>
    <row r="9" spans="5:10">
      <c r="J9" s="1" t="s">
        <v>75</v>
      </c>
    </row>
    <row r="10" spans="5:10">
      <c r="J10" s="1" t="s">
        <v>113</v>
      </c>
    </row>
  </sheetData>
  <sheetProtection password="F57F" sheet="1" objects="1" scenarios="1" selectLockedCells="1"/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27"/>
  <sheetViews>
    <sheetView topLeftCell="A7" zoomScale="65" zoomScaleNormal="65" workbookViewId="0">
      <selection activeCell="C28" sqref="C28"/>
    </sheetView>
  </sheetViews>
  <sheetFormatPr defaultColWidth="11.42578125" defaultRowHeight="12.75"/>
  <cols>
    <col min="1" max="1" width="12.7109375" style="182" customWidth="1"/>
    <col min="2" max="2" width="20.7109375" style="184" customWidth="1"/>
    <col min="3" max="3" width="44.140625" style="187" bestFit="1" customWidth="1"/>
    <col min="4" max="4" width="20.7109375" style="184" customWidth="1"/>
    <col min="5" max="5" width="30.7109375" style="187" customWidth="1"/>
    <col min="6" max="7" width="11.42578125" style="186" customWidth="1"/>
    <col min="8" max="8" width="11.42578125" style="185" customWidth="1"/>
    <col min="9" max="9" width="11.42578125" style="184" customWidth="1"/>
    <col min="10" max="10" width="11.42578125" style="183" customWidth="1"/>
    <col min="11" max="11" width="11.42578125" style="182" customWidth="1"/>
    <col min="12" max="16384" width="11.42578125" style="181"/>
  </cols>
  <sheetData>
    <row r="1" spans="1:14" s="244" customFormat="1" ht="45">
      <c r="A1" s="251" t="str">
        <f>[1]Instruktioner!$D$8</f>
        <v>Lag-SM</v>
      </c>
      <c r="E1" s="250" t="s">
        <v>120</v>
      </c>
      <c r="F1" s="249"/>
      <c r="G1" s="249"/>
      <c r="H1" s="248"/>
      <c r="I1" s="247"/>
      <c r="J1" s="246"/>
      <c r="K1" s="245"/>
    </row>
    <row r="2" spans="1:14" s="238" customFormat="1" ht="33">
      <c r="A2" s="243" t="str">
        <f>[1]Instruktioner!$D$9</f>
        <v>2 dec 2014 Gbg</v>
      </c>
      <c r="F2" s="241"/>
      <c r="G2" s="241"/>
      <c r="H2" s="185"/>
      <c r="I2" s="240"/>
      <c r="J2" s="183"/>
      <c r="K2" s="239"/>
      <c r="L2" s="239"/>
    </row>
    <row r="3" spans="1:14" s="238" customFormat="1" ht="25.5">
      <c r="A3" s="242" t="str">
        <f>"Klass: "&amp;[1]Instruktioner!$D$11</f>
        <v>Klass: Seniorer</v>
      </c>
      <c r="D3" s="242"/>
      <c r="F3" s="241"/>
      <c r="G3" s="241"/>
      <c r="H3" s="185"/>
      <c r="I3" s="240"/>
      <c r="J3" s="183"/>
      <c r="K3" s="239"/>
      <c r="L3" s="239"/>
    </row>
    <row r="4" spans="1:14" s="232" customFormat="1" ht="27.2" customHeight="1">
      <c r="A4" s="511" t="s">
        <v>119</v>
      </c>
      <c r="B4" s="512"/>
      <c r="C4" s="237" t="s">
        <v>119</v>
      </c>
      <c r="D4" s="236" t="s">
        <v>118</v>
      </c>
      <c r="E4" s="235" t="s">
        <v>118</v>
      </c>
      <c r="F4" s="234"/>
      <c r="G4" s="234"/>
      <c r="J4" s="234"/>
      <c r="L4" s="233"/>
    </row>
    <row r="5" spans="1:14" s="225" customFormat="1" ht="20.100000000000001" customHeight="1">
      <c r="A5" s="231" t="s">
        <v>41</v>
      </c>
      <c r="B5" s="230" t="s">
        <v>117</v>
      </c>
      <c r="C5" s="228"/>
      <c r="D5" s="229" t="s">
        <v>116</v>
      </c>
      <c r="E5" s="228"/>
      <c r="F5" s="227"/>
      <c r="L5" s="226"/>
    </row>
    <row r="6" spans="1:14" s="203" customFormat="1" ht="21.95" customHeight="1">
      <c r="A6" s="224">
        <f t="shared" ref="A6:A45" si="0">IF($B6="","",RANK(B6,$B$6:$B$45))</f>
        <v>2</v>
      </c>
      <c r="B6" s="219">
        <f>SUM(D6:D8)</f>
        <v>29.5</v>
      </c>
      <c r="C6" s="223" t="str">
        <f>IF([1]GP!E24="","",[1]GP!E24)</f>
        <v>Nevis Rytmiska Gymnastikklubb</v>
      </c>
      <c r="D6" s="222">
        <f>IF([1]GP!B24="","",[1]GP!B24)</f>
        <v>10.5</v>
      </c>
      <c r="E6" s="221" t="str">
        <f>IF([1]GP!D24="","",[1]GP!D24)</f>
        <v>Liza Milbrete</v>
      </c>
      <c r="F6" s="208"/>
      <c r="G6" s="198"/>
      <c r="H6" s="201"/>
      <c r="I6" s="184"/>
      <c r="J6" s="197"/>
      <c r="K6" s="182"/>
      <c r="L6" s="197"/>
      <c r="M6" s="181"/>
      <c r="N6" s="181"/>
    </row>
    <row r="7" spans="1:14" ht="21.95" customHeight="1">
      <c r="A7" s="218" t="str">
        <f t="shared" si="0"/>
        <v/>
      </c>
      <c r="B7" s="217"/>
      <c r="C7" s="216" t="str">
        <f>IF([1]GP!E28="","",[1]GP!E28)</f>
        <v>Stråssa Gymnastikförening</v>
      </c>
      <c r="D7" s="215">
        <f>IF([1]GP!B28="","",[1]GP!B28)</f>
        <v>10.25</v>
      </c>
      <c r="E7" s="214" t="str">
        <f>IF([1]GP!D28="","",[1]GP!D28)</f>
        <v>Ella Liodden</v>
      </c>
      <c r="F7" s="208"/>
      <c r="G7" s="198"/>
      <c r="H7" s="201"/>
      <c r="J7" s="197"/>
      <c r="L7" s="197"/>
    </row>
    <row r="8" spans="1:14" s="203" customFormat="1" ht="21.95" customHeight="1">
      <c r="A8" s="218" t="str">
        <f t="shared" si="0"/>
        <v/>
      </c>
      <c r="B8" s="217"/>
      <c r="C8" s="216" t="str">
        <f>IF([1]GP!E10="","",[1]GP!E10)</f>
        <v>Gymnastikföreningen Energo</v>
      </c>
      <c r="D8" s="215">
        <f>IF([1]GP!B10="","",[1]GP!B10)</f>
        <v>8.75</v>
      </c>
      <c r="E8" s="214" t="str">
        <f>IF([1]GP!D10="","",[1]GP!D10)</f>
        <v>Elin Elmeklo</v>
      </c>
      <c r="F8" s="208"/>
      <c r="L8" s="197"/>
    </row>
    <row r="9" spans="1:14" s="203" customFormat="1" ht="21.95" customHeight="1">
      <c r="A9" s="218">
        <f t="shared" si="0"/>
        <v>4</v>
      </c>
      <c r="B9" s="219">
        <f>SUM(D9:D11)</f>
        <v>28</v>
      </c>
      <c r="C9" s="216" t="str">
        <f>IF([1]GP!E22="","",[1]GP!E22)</f>
        <v>Nevis Rytmiska Gymnastikklubb</v>
      </c>
      <c r="D9" s="215">
        <f>IF([1]GP!B22="","",[1]GP!B22)</f>
        <v>9.75</v>
      </c>
      <c r="E9" s="214" t="str">
        <f>IF([1]GP!D22="","",[1]GP!D22)</f>
        <v>Agnes Elg Appelros</v>
      </c>
      <c r="F9" s="208"/>
      <c r="G9" s="198"/>
      <c r="H9" s="201"/>
      <c r="I9" s="184"/>
      <c r="J9" s="197"/>
      <c r="K9" s="182"/>
      <c r="L9" s="197"/>
      <c r="M9" s="181"/>
      <c r="N9" s="181"/>
    </row>
    <row r="10" spans="1:14" s="203" customFormat="1" ht="21.95" customHeight="1">
      <c r="A10" s="218" t="str">
        <f t="shared" si="0"/>
        <v/>
      </c>
      <c r="B10" s="217"/>
      <c r="C10" s="216" t="str">
        <f>IF([1]GP!E14="","",[1]GP!E14)</f>
        <v>Gymnastikföreningen Energo</v>
      </c>
      <c r="D10" s="215">
        <f>IF([1]GP!B14="","",[1]GP!B14)</f>
        <v>9.25</v>
      </c>
      <c r="E10" s="214" t="str">
        <f>IF([1]GP!D14="","",[1]GP!D14)</f>
        <v>Vanessa Petersson</v>
      </c>
      <c r="F10" s="208"/>
    </row>
    <row r="11" spans="1:14" s="203" customFormat="1" ht="21.95" customHeight="1">
      <c r="A11" s="218" t="str">
        <f t="shared" si="0"/>
        <v/>
      </c>
      <c r="B11" s="217"/>
      <c r="C11" s="216" t="str">
        <f>IF([1]GP!E11="","",[1]GP!E11)</f>
        <v>Gymnastikföreningen Energo</v>
      </c>
      <c r="D11" s="215">
        <f>IF([1]GP!B11="","",[1]GP!B11)</f>
        <v>9</v>
      </c>
      <c r="E11" s="214" t="str">
        <f>IF([1]GP!D11="","",[1]GP!D11)</f>
        <v>Fridamy Roth</v>
      </c>
      <c r="F11" s="208"/>
      <c r="K11" s="182"/>
      <c r="L11" s="197"/>
      <c r="M11" s="181"/>
      <c r="N11" s="181"/>
    </row>
    <row r="12" spans="1:14" ht="21.95" customHeight="1">
      <c r="A12" s="218">
        <f t="shared" si="0"/>
        <v>8</v>
      </c>
      <c r="B12" s="219">
        <f>SUM(D12:D14)</f>
        <v>23</v>
      </c>
      <c r="C12" s="216" t="str">
        <f>IF([1]GP!E9="","",[1]GP!E9)</f>
        <v>Gymnastikföreningen Energo</v>
      </c>
      <c r="D12" s="215">
        <f>IF([1]GP!B9="","",[1]GP!B9)</f>
        <v>8.75</v>
      </c>
      <c r="E12" s="214" t="str">
        <f>IF([1]GP!D9="","",[1]GP!D9)</f>
        <v>Anastasia Ponomarenko</v>
      </c>
      <c r="F12" s="208"/>
      <c r="G12" s="203"/>
      <c r="H12" s="203"/>
      <c r="I12" s="203"/>
      <c r="J12" s="203"/>
      <c r="K12" s="203"/>
      <c r="L12" s="197"/>
      <c r="M12" s="203"/>
      <c r="N12" s="203"/>
    </row>
    <row r="13" spans="1:14" ht="21.95" customHeight="1">
      <c r="A13" s="218" t="str">
        <f t="shared" si="0"/>
        <v/>
      </c>
      <c r="B13" s="217"/>
      <c r="C13" s="216" t="str">
        <f>IF([1]GP!E12="","",[1]GP!E12)</f>
        <v>Gymnastikföreningen Energo</v>
      </c>
      <c r="D13" s="215">
        <f>IF([1]GP!B12="","",[1]GP!B12)</f>
        <v>8.75</v>
      </c>
      <c r="E13" s="214" t="str">
        <f>IF([1]GP!D12="","",[1]GP!D12)</f>
        <v>Anna Englund</v>
      </c>
      <c r="F13" s="208"/>
      <c r="L13" s="197"/>
      <c r="M13" s="203"/>
      <c r="N13" s="203"/>
    </row>
    <row r="14" spans="1:14" s="203" customFormat="1" ht="21.95" customHeight="1">
      <c r="A14" s="218" t="str">
        <f t="shared" si="0"/>
        <v/>
      </c>
      <c r="B14" s="217"/>
      <c r="C14" s="216" t="str">
        <f>IF([1]GP!E34="","",[1]GP!E34)</f>
        <v>Örnsköldsviks Gymnastikklubb</v>
      </c>
      <c r="D14" s="215">
        <f>IF([1]GP!B34="","",[1]GP!B34)</f>
        <v>5.5</v>
      </c>
      <c r="E14" s="214" t="str">
        <f>IF([1]GP!D34="","",[1]GP!D34)</f>
        <v>Emma Gavelius</v>
      </c>
      <c r="F14" s="208"/>
      <c r="G14" s="198"/>
      <c r="H14" s="201"/>
      <c r="I14" s="184"/>
      <c r="J14" s="197"/>
      <c r="K14" s="182"/>
      <c r="L14" s="197"/>
      <c r="M14" s="181"/>
      <c r="N14" s="181"/>
    </row>
    <row r="15" spans="1:14" ht="21.95" customHeight="1">
      <c r="A15" s="218">
        <f t="shared" si="0"/>
        <v>1</v>
      </c>
      <c r="B15" s="219">
        <f>SUM(D15:D17)</f>
        <v>32.25</v>
      </c>
      <c r="C15" s="216" t="str">
        <f>IF([1]GP!E23="","",[1]GP!E23)</f>
        <v>Nevis Rytmiska Gymnastikklubb</v>
      </c>
      <c r="D15" s="215">
        <f>IF([1]GP!B23="","",[1]GP!B23)</f>
        <v>11.25</v>
      </c>
      <c r="E15" s="214" t="str">
        <f>IF([1]GP!D23="","",[1]GP!D23)</f>
        <v>Evelina Ahlgren</v>
      </c>
      <c r="F15" s="208"/>
      <c r="G15" s="198"/>
      <c r="H15" s="201"/>
      <c r="J15" s="197"/>
      <c r="L15" s="197"/>
    </row>
    <row r="16" spans="1:14" s="203" customFormat="1" ht="21.95" customHeight="1">
      <c r="A16" s="218" t="str">
        <f t="shared" si="0"/>
        <v/>
      </c>
      <c r="B16" s="217"/>
      <c r="C16" s="216" t="str">
        <f>IF([1]GP!E25="","",[1]GP!E25)</f>
        <v>Nevis Rytmiska Gymnastikklubb</v>
      </c>
      <c r="D16" s="215">
        <f>IF([1]GP!B25="","",[1]GP!B25)</f>
        <v>10.75</v>
      </c>
      <c r="E16" s="214" t="str">
        <f>IF([1]GP!D25="","",[1]GP!D25)</f>
        <v>Stephanie Marcian</v>
      </c>
      <c r="F16" s="208"/>
      <c r="G16" s="198"/>
      <c r="H16" s="201"/>
      <c r="I16" s="184"/>
      <c r="J16" s="197"/>
      <c r="K16" s="182"/>
      <c r="L16" s="197"/>
      <c r="M16" s="181"/>
      <c r="N16" s="181"/>
    </row>
    <row r="17" spans="1:14" ht="21.95" customHeight="1">
      <c r="A17" s="218" t="str">
        <f t="shared" si="0"/>
        <v/>
      </c>
      <c r="B17" s="217"/>
      <c r="C17" s="216" t="str">
        <f>IF([1]GP!E18="","",[1]GP!E18)</f>
        <v>Halmstad Rytmisk Gymnastikförening</v>
      </c>
      <c r="D17" s="215">
        <f>IF([1]GP!B18="","",[1]GP!B18)</f>
        <v>10.25</v>
      </c>
      <c r="E17" s="214" t="str">
        <f>IF([1]GP!D18="","",[1]GP!D18)</f>
        <v>Linnea Staff</v>
      </c>
      <c r="F17" s="208"/>
      <c r="G17" s="198"/>
      <c r="H17" s="201"/>
      <c r="J17" s="197"/>
      <c r="L17" s="197"/>
    </row>
    <row r="18" spans="1:14" ht="21.95" hidden="1" customHeight="1">
      <c r="A18" s="218" t="str">
        <f t="shared" si="0"/>
        <v/>
      </c>
      <c r="B18" s="217"/>
      <c r="C18" s="216" t="str">
        <f>IF([1]GP!E33="","",[1]GP!E33)</f>
        <v>Örnsköldsviks Gymnastikklubb</v>
      </c>
      <c r="D18" s="215">
        <f>IF([1]GP!B33="","",[1]GP!B33)</f>
        <v>5.25</v>
      </c>
      <c r="E18" s="214" t="str">
        <f>IF([1]GP!D33="","",[1]GP!D33)</f>
        <v>Alma Wikström</v>
      </c>
      <c r="F18" s="208"/>
      <c r="G18" s="198"/>
      <c r="H18" s="201"/>
      <c r="J18" s="197"/>
      <c r="L18" s="197"/>
    </row>
    <row r="19" spans="1:14" s="203" customFormat="1" ht="21.95" customHeight="1">
      <c r="A19" s="218">
        <f t="shared" si="0"/>
        <v>7</v>
      </c>
      <c r="B19" s="219">
        <f>SUM(D19:D21)</f>
        <v>23.25</v>
      </c>
      <c r="C19" s="216" t="str">
        <f>IF([1]GP!E13="","",[1]GP!E13)</f>
        <v>Gymnastikföreningen Energo</v>
      </c>
      <c r="D19" s="215">
        <f>IF([1]GP!B13="","",[1]GP!B13)</f>
        <v>9</v>
      </c>
      <c r="E19" s="214" t="str">
        <f>IF([1]GP!D13="","",[1]GP!D13)</f>
        <v>Cornelia Elton</v>
      </c>
      <c r="F19" s="208"/>
      <c r="G19" s="186"/>
      <c r="H19" s="185"/>
      <c r="I19" s="184"/>
      <c r="J19" s="183"/>
      <c r="L19" s="197"/>
      <c r="M19" s="181"/>
      <c r="N19" s="181"/>
    </row>
    <row r="20" spans="1:14" ht="21.95" customHeight="1">
      <c r="A20" s="218" t="str">
        <f t="shared" si="0"/>
        <v/>
      </c>
      <c r="B20" s="217"/>
      <c r="C20" s="216" t="str">
        <f>IF([1]GP!E29="","",[1]GP!E29)</f>
        <v>Stråssa Gymnastikförening</v>
      </c>
      <c r="D20" s="215">
        <f>IF([1]GP!B29="","",[1]GP!B29)</f>
        <v>8.75</v>
      </c>
      <c r="E20" s="214" t="str">
        <f>IF([1]GP!D29="","",[1]GP!D29)</f>
        <v>Matilda Antman-Moren</v>
      </c>
      <c r="F20" s="208"/>
      <c r="G20" s="198"/>
      <c r="H20" s="201"/>
      <c r="I20" s="203"/>
      <c r="J20" s="197"/>
      <c r="K20" s="203"/>
      <c r="L20" s="197"/>
      <c r="M20" s="203"/>
      <c r="N20" s="203"/>
    </row>
    <row r="21" spans="1:14" ht="21.95" customHeight="1">
      <c r="A21" s="218" t="str">
        <f t="shared" si="0"/>
        <v/>
      </c>
      <c r="B21" s="217"/>
      <c r="C21" s="216" t="str">
        <f>IF([1]GP!E37="","",[1]GP!E37)</f>
        <v>Örnsköldsviks Gymnastikklubb</v>
      </c>
      <c r="D21" s="215">
        <f>IF([1]GP!B37="","",[1]GP!B37)</f>
        <v>5.5</v>
      </c>
      <c r="E21" s="214" t="str">
        <f>IF([1]GP!D37="","",[1]GP!D37)</f>
        <v>Sandra Krantz</v>
      </c>
      <c r="F21" s="208"/>
      <c r="G21" s="198"/>
      <c r="H21" s="201"/>
      <c r="J21" s="197"/>
      <c r="L21" s="197"/>
    </row>
    <row r="22" spans="1:14" ht="21.95" customHeight="1">
      <c r="A22" s="218">
        <f t="shared" si="0"/>
        <v>6</v>
      </c>
      <c r="B22" s="219">
        <f>SUM(D22:D24)</f>
        <v>26.5</v>
      </c>
      <c r="C22" s="216" t="str">
        <f>IF([1]GP!E21="","",[1]GP!E21)</f>
        <v>Landskrona Kvinnliga GF</v>
      </c>
      <c r="D22" s="215">
        <f>IF([1]GP!B21="","",[1]GP!B21)</f>
        <v>9.75</v>
      </c>
      <c r="E22" s="214" t="str">
        <f>IF([1]GP!D21="","",[1]GP!D21)</f>
        <v>Wilma Mårtensson</v>
      </c>
      <c r="F22" s="208"/>
      <c r="G22" s="198"/>
      <c r="H22" s="201"/>
      <c r="J22" s="197"/>
      <c r="L22" s="197"/>
    </row>
    <row r="23" spans="1:14" ht="21.95" customHeight="1">
      <c r="A23" s="218" t="str">
        <f t="shared" si="0"/>
        <v/>
      </c>
      <c r="B23" s="217"/>
      <c r="C23" s="216" t="str">
        <f>IF([1]GP!E26="","",[1]GP!E26)</f>
        <v>Sol-Flickornas GF</v>
      </c>
      <c r="D23" s="215">
        <f>IF([1]GP!B26="","",[1]GP!B26)</f>
        <v>9.75</v>
      </c>
      <c r="E23" s="214" t="str">
        <f>IF([1]GP!D26="","",[1]GP!D26)</f>
        <v>Ellen Kastensson</v>
      </c>
      <c r="F23" s="208"/>
      <c r="G23" s="198"/>
      <c r="H23" s="201"/>
      <c r="J23" s="197"/>
      <c r="L23" s="197"/>
    </row>
    <row r="24" spans="1:14" ht="21.95" customHeight="1">
      <c r="A24" s="218" t="str">
        <f t="shared" si="0"/>
        <v/>
      </c>
      <c r="B24" s="217"/>
      <c r="C24" s="216" t="str">
        <f>IF([1]GP!E32="","",[1]GP!E32)</f>
        <v>Torsby Gymnastikförening</v>
      </c>
      <c r="D24" s="215">
        <f>IF([1]GP!B32="","",[1]GP!B32)</f>
        <v>7</v>
      </c>
      <c r="E24" s="214" t="str">
        <f>IF([1]GP!D32="","",[1]GP!D32)</f>
        <v>Wilma Skanse</v>
      </c>
      <c r="F24" s="208"/>
      <c r="G24" s="198"/>
      <c r="H24" s="201"/>
      <c r="J24" s="197"/>
      <c r="L24" s="197"/>
    </row>
    <row r="25" spans="1:14" ht="21.95" hidden="1" customHeight="1">
      <c r="A25" s="218" t="str">
        <f t="shared" si="0"/>
        <v/>
      </c>
      <c r="B25" s="217"/>
      <c r="C25" s="216" t="str">
        <f>IF([1]GP!E6="","",[1]GP!E6)</f>
        <v>Gymnastikföreningen Balans</v>
      </c>
      <c r="D25" s="215">
        <f>IF([1]GP!B6="","",[1]GP!B6)</f>
        <v>6.5</v>
      </c>
      <c r="E25" s="214" t="str">
        <f>IF([1]GP!D6="","",[1]GP!D6)</f>
        <v>Anja Svoboda</v>
      </c>
      <c r="F25" s="208"/>
      <c r="G25" s="203"/>
      <c r="H25" s="203"/>
      <c r="I25" s="203"/>
      <c r="J25" s="203"/>
      <c r="K25" s="220"/>
      <c r="L25" s="197"/>
      <c r="M25" s="203"/>
      <c r="N25" s="203"/>
    </row>
    <row r="26" spans="1:14" ht="21.95" customHeight="1">
      <c r="A26" s="218">
        <f t="shared" si="0"/>
        <v>2</v>
      </c>
      <c r="B26" s="219">
        <f>SUM(D26:D28)</f>
        <v>29.5</v>
      </c>
      <c r="C26" s="216" t="str">
        <f>IF([1]GP!E17="","",[1]GP!E17)</f>
        <v>Halmstad Rytmisk Gymnastikförening</v>
      </c>
      <c r="D26" s="215">
        <f>IF([1]GP!B17="","",[1]GP!B17)</f>
        <v>10.75</v>
      </c>
      <c r="E26" s="214" t="str">
        <f>IF([1]GP!D17="","",[1]GP!D17)</f>
        <v>Ida Ivansson</v>
      </c>
      <c r="F26" s="208"/>
      <c r="G26" s="198"/>
      <c r="H26" s="201"/>
      <c r="J26" s="197"/>
      <c r="K26" s="203"/>
      <c r="L26" s="197"/>
    </row>
    <row r="27" spans="1:14" ht="21.95" customHeight="1">
      <c r="A27" s="218" t="str">
        <f t="shared" si="0"/>
        <v/>
      </c>
      <c r="B27" s="217"/>
      <c r="C27" s="216" t="str">
        <f>IF([1]GP!E15="","",[1]GP!E15)</f>
        <v>Halmstad Rytmisk Gymnastikförening</v>
      </c>
      <c r="D27" s="215">
        <f>IF([1]GP!B15="","",[1]GP!B15)</f>
        <v>9</v>
      </c>
      <c r="E27" s="214" t="str">
        <f>IF([1]GP!D15="","",[1]GP!D15)</f>
        <v>Emelie Tingberg</v>
      </c>
      <c r="F27" s="208"/>
    </row>
    <row r="28" spans="1:14" ht="21.95" customHeight="1">
      <c r="A28" s="218">
        <f t="shared" si="0"/>
        <v>10</v>
      </c>
      <c r="B28" s="219">
        <f>SUM(D28:D30)</f>
        <v>20.75</v>
      </c>
      <c r="C28" s="216" t="str">
        <f>IF([1]GP!E16="","",[1]GP!E16)</f>
        <v>Halmstad Rytmisk Gymnastikförening</v>
      </c>
      <c r="D28" s="215">
        <f>IF([1]GP!B16="","",[1]GP!B16)</f>
        <v>9.75</v>
      </c>
      <c r="E28" s="214" t="str">
        <f>IF([1]GP!D16="","",[1]GP!D16)</f>
        <v>Stina Mårtensson</v>
      </c>
      <c r="F28" s="208"/>
      <c r="G28" s="198"/>
      <c r="H28" s="201"/>
      <c r="I28" s="203"/>
      <c r="J28" s="197"/>
      <c r="L28" s="197"/>
      <c r="M28" s="203"/>
      <c r="N28" s="203"/>
    </row>
    <row r="29" spans="1:14" s="203" customFormat="1" ht="21.95" customHeight="1">
      <c r="A29" s="218" t="str">
        <f t="shared" si="0"/>
        <v/>
      </c>
      <c r="B29" s="217"/>
      <c r="C29" s="216" t="str">
        <f>IF([1]GP!E27="","",[1]GP!E27)</f>
        <v>Sol-Flickornas GF</v>
      </c>
      <c r="D29" s="215">
        <f>IF([1]GP!B27="","",[1]GP!B27)</f>
        <v>6</v>
      </c>
      <c r="E29" s="214" t="str">
        <f>IF([1]GP!D27="","",[1]GP!D27)</f>
        <v>Elin Schriwer</v>
      </c>
      <c r="F29" s="208"/>
      <c r="G29" s="198"/>
      <c r="H29" s="201"/>
      <c r="I29" s="184"/>
      <c r="J29" s="197"/>
      <c r="K29" s="182"/>
      <c r="L29" s="197"/>
      <c r="M29" s="181"/>
      <c r="N29" s="181"/>
    </row>
    <row r="30" spans="1:14" ht="21.95" customHeight="1">
      <c r="A30" s="218" t="str">
        <f t="shared" si="0"/>
        <v/>
      </c>
      <c r="B30" s="217"/>
      <c r="C30" s="216" t="str">
        <f>IF([1]GP!E39="","",[1]GP!E39)</f>
        <v>Örnsköldsviks Gymnastikklubb</v>
      </c>
      <c r="D30" s="215">
        <f>IF([1]GP!B39="","",[1]GP!B39)</f>
        <v>5</v>
      </c>
      <c r="E30" s="214" t="str">
        <f>IF([1]GP!D39="","",[1]GP!D39)</f>
        <v>Wilma Jakobsson</v>
      </c>
      <c r="F30" s="208"/>
      <c r="G30" s="198"/>
      <c r="H30" s="201"/>
      <c r="J30" s="197"/>
      <c r="L30" s="197"/>
    </row>
    <row r="31" spans="1:14" ht="21.95" customHeight="1">
      <c r="A31" s="218">
        <f t="shared" si="0"/>
        <v>9</v>
      </c>
      <c r="B31" s="219">
        <f>SUM(D31:D33)</f>
        <v>21</v>
      </c>
      <c r="C31" s="216" t="str">
        <f>IF([1]GP!E7="","",[1]GP!E7)</f>
        <v>Gymnastikföreningen Balans</v>
      </c>
      <c r="D31" s="215">
        <f>IF([1]GP!B7="","",[1]GP!B7)</f>
        <v>6.75</v>
      </c>
      <c r="E31" s="214" t="str">
        <f>IF([1]GP!D7="","",[1]GP!D7)</f>
        <v>Jenny Möller</v>
      </c>
      <c r="F31" s="208"/>
      <c r="K31" s="203"/>
      <c r="L31" s="197"/>
    </row>
    <row r="32" spans="1:14" ht="21.95" customHeight="1">
      <c r="A32" s="218" t="str">
        <f t="shared" si="0"/>
        <v/>
      </c>
      <c r="B32" s="217"/>
      <c r="C32" s="216" t="str">
        <f>IF([1]GP!E38="","",[1]GP!E38)</f>
        <v>Örnsköldsviks Gymnastikklubb</v>
      </c>
      <c r="D32" s="215">
        <f>IF([1]GP!B38="","",[1]GP!B38)</f>
        <v>4.75</v>
      </c>
      <c r="E32" s="214" t="str">
        <f>IF([1]GP!D38="","",[1]GP!D38)</f>
        <v>Wilma Hägglöf</v>
      </c>
      <c r="F32" s="208"/>
      <c r="G32" s="198"/>
      <c r="H32" s="201"/>
      <c r="I32" s="203"/>
      <c r="J32" s="197"/>
      <c r="K32" s="203"/>
      <c r="L32" s="197"/>
      <c r="M32" s="203"/>
      <c r="N32" s="203"/>
    </row>
    <row r="33" spans="1:14" ht="21.95" customHeight="1">
      <c r="A33" s="218">
        <f t="shared" si="0"/>
        <v>5</v>
      </c>
      <c r="B33" s="219">
        <f>SUM(D33:D35)</f>
        <v>27</v>
      </c>
      <c r="C33" s="216" t="str">
        <f>IF([1]GP!E19="","",[1]GP!E19)</f>
        <v>Landskrona Kvinnliga GF</v>
      </c>
      <c r="D33" s="215">
        <f>IF([1]GP!B19="","",[1]GP!B19)</f>
        <v>9.5</v>
      </c>
      <c r="E33" s="214" t="str">
        <f>IF([1]GP!D19="","",[1]GP!D19)</f>
        <v>Doruntina Goxhuli</v>
      </c>
      <c r="F33" s="208"/>
      <c r="G33" s="198"/>
      <c r="H33" s="201"/>
      <c r="I33" s="203"/>
      <c r="J33" s="197"/>
      <c r="K33" s="203"/>
      <c r="L33" s="197"/>
      <c r="M33" s="203"/>
      <c r="N33" s="203"/>
    </row>
    <row r="34" spans="1:14" ht="21.95" customHeight="1">
      <c r="A34" s="218" t="str">
        <f t="shared" si="0"/>
        <v/>
      </c>
      <c r="B34" s="217"/>
      <c r="C34" s="216" t="str">
        <f>IF([1]GP!E20="","",[1]GP!E20)</f>
        <v>Landskrona Kvinnliga GF</v>
      </c>
      <c r="D34" s="215">
        <f>IF([1]GP!B20="","",[1]GP!B20)</f>
        <v>9.5</v>
      </c>
      <c r="E34" s="214" t="str">
        <f>IF([1]GP!D20="","",[1]GP!D20)</f>
        <v>Olivia Kristensson-Nilsson</v>
      </c>
      <c r="F34" s="208"/>
      <c r="G34" s="198"/>
      <c r="H34" s="201"/>
      <c r="J34" s="197"/>
      <c r="L34" s="197"/>
    </row>
    <row r="35" spans="1:14" s="203" customFormat="1" ht="21.95" customHeight="1">
      <c r="A35" s="218" t="str">
        <f t="shared" si="0"/>
        <v/>
      </c>
      <c r="B35" s="217"/>
      <c r="C35" s="216" t="str">
        <f>IF([1]GP!E8="","",[1]GP!E8)</f>
        <v>Gymnastikföreningen Balans</v>
      </c>
      <c r="D35" s="215">
        <f>IF([1]GP!B8="","",[1]GP!B8)</f>
        <v>8</v>
      </c>
      <c r="E35" s="214" t="str">
        <f>IF([1]GP!D8="","",[1]GP!D8)</f>
        <v>Nejra Bilkanovic</v>
      </c>
      <c r="F35" s="208"/>
      <c r="K35" s="182"/>
      <c r="L35" s="197"/>
    </row>
    <row r="36" spans="1:14" ht="21.95" customHeight="1">
      <c r="A36" s="218">
        <f t="shared" si="0"/>
        <v>11</v>
      </c>
      <c r="B36" s="219">
        <f>SUM(D36:D38)</f>
        <v>19</v>
      </c>
      <c r="C36" s="216" t="str">
        <f>IF([1]GP!E30="","",[1]GP!E30)</f>
        <v>Stråssa Gymnastikförening</v>
      </c>
      <c r="D36" s="215">
        <f>IF([1]GP!B30="","",[1]GP!B30)</f>
        <v>7</v>
      </c>
      <c r="E36" s="214" t="str">
        <f>IF([1]GP!D30="","",[1]GP!D30)</f>
        <v>Winny He</v>
      </c>
      <c r="F36" s="208"/>
      <c r="G36" s="198"/>
      <c r="H36" s="201"/>
      <c r="J36" s="197"/>
      <c r="L36" s="197"/>
    </row>
    <row r="37" spans="1:14" ht="21.95" customHeight="1">
      <c r="A37" s="218" t="str">
        <f t="shared" si="0"/>
        <v/>
      </c>
      <c r="B37" s="217"/>
      <c r="C37" s="216" t="str">
        <f>IF([1]GP!E31="","",[1]GP!E31)</f>
        <v>Torsby Gymnastikförening</v>
      </c>
      <c r="D37" s="215">
        <f>IF([1]GP!B31="","",[1]GP!B31)</f>
        <v>7</v>
      </c>
      <c r="E37" s="214" t="str">
        <f>IF([1]GP!D31="","",[1]GP!D31)</f>
        <v>Alexandra Svensson</v>
      </c>
      <c r="F37" s="208"/>
      <c r="G37" s="198"/>
      <c r="H37" s="201"/>
      <c r="J37" s="197"/>
      <c r="L37" s="197"/>
    </row>
    <row r="38" spans="1:14" s="203" customFormat="1" ht="21.95" customHeight="1">
      <c r="A38" s="218" t="str">
        <f t="shared" si="0"/>
        <v/>
      </c>
      <c r="B38" s="217"/>
      <c r="C38" s="216" t="str">
        <f>IF([1]GP!E36="","",[1]GP!E36)</f>
        <v>Örnsköldsviks Gymnastikklubb</v>
      </c>
      <c r="D38" s="215">
        <f>IF([1]GP!B36="","",[1]GP!B36)</f>
        <v>5</v>
      </c>
      <c r="E38" s="214" t="str">
        <f>IF([1]GP!D36="","",[1]GP!D36)</f>
        <v>Emma Mills</v>
      </c>
      <c r="F38" s="208"/>
      <c r="G38" s="198"/>
      <c r="H38" s="201"/>
      <c r="I38" s="184"/>
      <c r="J38" s="197"/>
      <c r="K38" s="182"/>
      <c r="L38" s="197"/>
      <c r="M38" s="181"/>
      <c r="N38" s="181"/>
    </row>
    <row r="39" spans="1:14" ht="21.95" hidden="1" customHeight="1">
      <c r="A39" s="218" t="str">
        <f t="shared" si="0"/>
        <v/>
      </c>
      <c r="B39" s="217"/>
      <c r="C39" s="216" t="str">
        <f>IF([1]GP!E35="","",[1]GP!E35)</f>
        <v>Örnsköldsviks Gymnastikklubb</v>
      </c>
      <c r="D39" s="215">
        <f>IF([1]GP!B35="","",[1]GP!B35)</f>
        <v>4.75</v>
      </c>
      <c r="E39" s="214" t="str">
        <f>IF([1]GP!D35="","",[1]GP!D35)</f>
        <v>Rosita Salvador</v>
      </c>
      <c r="F39" s="208"/>
      <c r="G39" s="198"/>
      <c r="H39" s="201"/>
      <c r="I39" s="203"/>
      <c r="J39" s="197"/>
      <c r="K39" s="203"/>
      <c r="L39" s="197"/>
      <c r="M39" s="203"/>
      <c r="N39" s="203"/>
    </row>
    <row r="40" spans="1:14" s="203" customFormat="1" ht="21.95" customHeight="1">
      <c r="A40" s="218" t="str">
        <f t="shared" si="0"/>
        <v/>
      </c>
      <c r="B40" s="217"/>
      <c r="C40" s="216" t="str">
        <f>IF([1]GP!E40="","",[1]GP!E40)</f>
        <v/>
      </c>
      <c r="D40" s="215">
        <f>IF([1]GP!B40="","",[1]GP!B40)</f>
        <v>0</v>
      </c>
      <c r="E40" s="214" t="str">
        <f>IF([1]GP!D40="","",[1]GP!D40)</f>
        <v/>
      </c>
      <c r="F40" s="208"/>
      <c r="G40" s="198"/>
      <c r="H40" s="201"/>
      <c r="J40" s="197"/>
      <c r="L40" s="197"/>
    </row>
    <row r="41" spans="1:14" s="203" customFormat="1" ht="21.95" customHeight="1">
      <c r="A41" s="218" t="str">
        <f t="shared" si="0"/>
        <v/>
      </c>
      <c r="B41" s="217"/>
      <c r="C41" s="216" t="str">
        <f>IF([1]GP!E41="","",[1]GP!E41)</f>
        <v/>
      </c>
      <c r="D41" s="215">
        <f>IF([1]GP!B41="","",[1]GP!B41)</f>
        <v>0</v>
      </c>
      <c r="E41" s="214" t="str">
        <f>IF([1]GP!D41="","",[1]GP!D41)</f>
        <v/>
      </c>
      <c r="F41" s="208"/>
      <c r="G41" s="198"/>
      <c r="H41" s="201"/>
      <c r="J41" s="197"/>
      <c r="L41" s="197"/>
    </row>
    <row r="42" spans="1:14" s="203" customFormat="1" ht="21.95" customHeight="1">
      <c r="A42" s="218" t="str">
        <f t="shared" si="0"/>
        <v/>
      </c>
      <c r="B42" s="217"/>
      <c r="C42" s="216" t="str">
        <f>IF([1]GP!E42="","",[1]GP!E42)</f>
        <v/>
      </c>
      <c r="D42" s="215">
        <f>IF([1]GP!B42="","",[1]GP!B42)</f>
        <v>0</v>
      </c>
      <c r="E42" s="214" t="str">
        <f>IF([1]GP!D42="","",[1]GP!D42)</f>
        <v/>
      </c>
      <c r="F42" s="208"/>
      <c r="G42" s="198"/>
      <c r="H42" s="201"/>
      <c r="J42" s="197"/>
      <c r="L42" s="197"/>
    </row>
    <row r="43" spans="1:14" s="203" customFormat="1" ht="21.95" customHeight="1">
      <c r="A43" s="218" t="str">
        <f t="shared" si="0"/>
        <v/>
      </c>
      <c r="B43" s="217"/>
      <c r="C43" s="216" t="str">
        <f>IF([1]GP!E43="","",[1]GP!E43)</f>
        <v/>
      </c>
      <c r="D43" s="215">
        <f>IF([1]GP!B43="","",[1]GP!B43)</f>
        <v>0</v>
      </c>
      <c r="E43" s="214" t="str">
        <f>IF([1]GP!D43="","",[1]GP!D43)</f>
        <v/>
      </c>
      <c r="F43" s="208"/>
      <c r="G43" s="198"/>
      <c r="H43" s="201"/>
      <c r="J43" s="197"/>
      <c r="L43" s="197"/>
    </row>
    <row r="44" spans="1:14" s="203" customFormat="1" ht="21.95" customHeight="1">
      <c r="A44" s="218" t="str">
        <f t="shared" si="0"/>
        <v/>
      </c>
      <c r="B44" s="217"/>
      <c r="C44" s="216" t="str">
        <f>IF([1]GP!E44="","",[1]GP!E44)</f>
        <v/>
      </c>
      <c r="D44" s="215">
        <f>IF([1]GP!B44="","",[1]GP!B44)</f>
        <v>0</v>
      </c>
      <c r="E44" s="214" t="str">
        <f>IF([1]GP!D44="","",[1]GP!D44)</f>
        <v/>
      </c>
      <c r="F44" s="208"/>
      <c r="G44" s="198"/>
      <c r="H44" s="201"/>
      <c r="J44" s="197"/>
      <c r="L44" s="197"/>
    </row>
    <row r="45" spans="1:14" s="203" customFormat="1" ht="21.95" customHeight="1">
      <c r="A45" s="213" t="str">
        <f t="shared" si="0"/>
        <v/>
      </c>
      <c r="B45" s="212"/>
      <c r="C45" s="211" t="str">
        <f>IF([1]GP!E45="","",[1]GP!E45)</f>
        <v/>
      </c>
      <c r="D45" s="210">
        <f>IF([1]GP!B45="","",[1]GP!B45)</f>
        <v>0</v>
      </c>
      <c r="E45" s="209" t="str">
        <f>IF([1]GP!D45="","",[1]GP!D45)</f>
        <v/>
      </c>
      <c r="F45" s="208"/>
      <c r="G45" s="198"/>
      <c r="H45" s="201"/>
      <c r="J45" s="197"/>
      <c r="L45" s="197"/>
    </row>
    <row r="46" spans="1:14" s="188" customFormat="1">
      <c r="A46" s="189"/>
      <c r="B46" s="191"/>
      <c r="C46" s="190"/>
      <c r="D46" s="191"/>
      <c r="E46" s="190"/>
      <c r="F46" s="191"/>
      <c r="G46" s="191"/>
      <c r="H46" s="192"/>
      <c r="I46" s="191"/>
      <c r="J46" s="190"/>
      <c r="K46" s="189"/>
    </row>
    <row r="47" spans="1:14" s="188" customFormat="1">
      <c r="A47" s="189"/>
      <c r="B47" s="191"/>
      <c r="C47" s="190"/>
      <c r="D47" s="191"/>
      <c r="E47" s="190"/>
      <c r="F47" s="191"/>
      <c r="G47" s="191"/>
      <c r="H47" s="192"/>
      <c r="I47" s="191"/>
      <c r="J47" s="190"/>
      <c r="K47" s="189"/>
    </row>
    <row r="48" spans="1:14" s="188" customFormat="1">
      <c r="A48" s="189"/>
      <c r="B48" s="191"/>
      <c r="C48" s="190"/>
      <c r="D48" s="191"/>
      <c r="E48" s="190"/>
      <c r="F48" s="191"/>
      <c r="G48" s="191"/>
      <c r="H48" s="192"/>
      <c r="I48" s="191"/>
      <c r="J48" s="190"/>
      <c r="K48" s="189"/>
    </row>
    <row r="49" spans="1:11" s="188" customFormat="1">
      <c r="A49" s="189"/>
      <c r="B49" s="191"/>
      <c r="C49" s="190"/>
      <c r="D49" s="191"/>
      <c r="E49" s="190"/>
      <c r="F49" s="191"/>
      <c r="G49" s="191"/>
      <c r="H49" s="192"/>
      <c r="I49" s="191"/>
      <c r="J49" s="190"/>
      <c r="K49" s="189"/>
    </row>
    <row r="50" spans="1:11" s="188" customFormat="1" ht="15.75">
      <c r="A50" s="207"/>
      <c r="B50" s="206"/>
      <c r="C50" s="205"/>
      <c r="D50" s="204"/>
      <c r="E50" s="190"/>
      <c r="F50" s="191"/>
      <c r="G50" s="191"/>
      <c r="H50" s="192"/>
      <c r="I50" s="191"/>
      <c r="J50" s="190"/>
      <c r="K50" s="189"/>
    </row>
    <row r="51" spans="1:11" s="188" customFormat="1" ht="14.25">
      <c r="A51" s="198"/>
      <c r="B51" s="203"/>
      <c r="C51" s="198"/>
      <c r="D51" s="197"/>
      <c r="E51" s="190"/>
      <c r="F51" s="191"/>
      <c r="G51" s="191"/>
      <c r="H51" s="192"/>
      <c r="I51" s="191"/>
      <c r="J51" s="190"/>
      <c r="K51" s="189"/>
    </row>
    <row r="52" spans="1:11" s="188" customFormat="1" ht="14.25">
      <c r="A52" s="198"/>
      <c r="B52" s="201"/>
      <c r="C52" s="198"/>
      <c r="D52" s="197"/>
      <c r="E52" s="190"/>
      <c r="F52" s="191"/>
      <c r="G52" s="191"/>
      <c r="H52" s="192"/>
      <c r="I52" s="191"/>
      <c r="J52" s="190"/>
      <c r="K52" s="189"/>
    </row>
    <row r="53" spans="1:11" s="188" customFormat="1" ht="15">
      <c r="A53" s="198"/>
      <c r="B53" s="202"/>
      <c r="C53" s="198"/>
      <c r="D53" s="197"/>
      <c r="E53" s="190"/>
      <c r="F53" s="191"/>
      <c r="G53" s="191"/>
      <c r="H53" s="192"/>
      <c r="I53" s="191"/>
      <c r="J53" s="190"/>
      <c r="K53" s="189"/>
    </row>
    <row r="54" spans="1:11" s="188" customFormat="1" ht="14.25">
      <c r="A54" s="198"/>
      <c r="B54" s="201"/>
      <c r="C54" s="198"/>
      <c r="D54" s="197"/>
      <c r="E54" s="190"/>
      <c r="F54" s="191"/>
      <c r="G54" s="191"/>
      <c r="H54" s="192"/>
      <c r="I54" s="191"/>
      <c r="J54" s="190"/>
      <c r="K54" s="189"/>
    </row>
    <row r="55" spans="1:11" s="188" customFormat="1" ht="14.25">
      <c r="A55" s="198"/>
      <c r="B55" s="201"/>
      <c r="C55" s="198"/>
      <c r="D55" s="197"/>
      <c r="E55" s="190"/>
      <c r="F55" s="191"/>
      <c r="G55" s="191"/>
      <c r="H55" s="192"/>
      <c r="I55" s="191"/>
      <c r="J55" s="190"/>
      <c r="K55" s="189"/>
    </row>
    <row r="56" spans="1:11" s="188" customFormat="1" ht="14.25">
      <c r="A56" s="198"/>
      <c r="B56" s="200"/>
      <c r="C56" s="198"/>
      <c r="D56" s="197"/>
      <c r="E56" s="190"/>
      <c r="F56" s="191"/>
      <c r="G56" s="191"/>
      <c r="H56" s="192"/>
      <c r="I56" s="191"/>
      <c r="J56" s="190"/>
      <c r="K56" s="189"/>
    </row>
    <row r="57" spans="1:11" s="188" customFormat="1" ht="14.25">
      <c r="A57" s="198"/>
      <c r="B57" s="199"/>
      <c r="C57" s="198"/>
      <c r="D57" s="197"/>
      <c r="E57" s="190"/>
      <c r="F57" s="191"/>
      <c r="G57" s="191"/>
      <c r="H57" s="192"/>
      <c r="I57" s="191"/>
      <c r="J57" s="190"/>
      <c r="K57" s="189"/>
    </row>
    <row r="58" spans="1:11" s="188" customFormat="1">
      <c r="A58" s="189"/>
      <c r="B58" s="191"/>
      <c r="C58" s="190"/>
      <c r="D58" s="191"/>
      <c r="E58" s="190"/>
      <c r="F58" s="191"/>
      <c r="G58" s="191"/>
      <c r="H58" s="192"/>
      <c r="I58" s="191"/>
      <c r="J58" s="190"/>
      <c r="K58" s="189"/>
    </row>
    <row r="59" spans="1:11" s="188" customFormat="1">
      <c r="A59" s="189"/>
      <c r="B59" s="191"/>
      <c r="C59" s="190"/>
      <c r="D59" s="191"/>
      <c r="E59" s="190"/>
      <c r="F59" s="191"/>
      <c r="G59" s="191"/>
      <c r="H59" s="192"/>
      <c r="I59" s="191"/>
      <c r="J59" s="190"/>
      <c r="K59" s="189"/>
    </row>
    <row r="60" spans="1:11" s="188" customFormat="1">
      <c r="A60" s="189"/>
      <c r="B60" s="191"/>
      <c r="C60" s="190"/>
      <c r="D60" s="191"/>
      <c r="E60" s="190"/>
      <c r="F60" s="191"/>
      <c r="G60" s="191"/>
      <c r="H60" s="192"/>
      <c r="I60" s="191"/>
      <c r="J60" s="190"/>
      <c r="K60" s="189"/>
    </row>
    <row r="61" spans="1:11" s="188" customFormat="1">
      <c r="A61" s="189"/>
      <c r="B61" s="191"/>
      <c r="C61" s="190"/>
      <c r="D61" s="191"/>
      <c r="E61" s="190"/>
      <c r="F61" s="191"/>
      <c r="G61" s="191"/>
      <c r="H61" s="192"/>
      <c r="I61" s="191"/>
      <c r="J61" s="190"/>
      <c r="K61" s="189"/>
    </row>
    <row r="62" spans="1:11" s="188" customFormat="1">
      <c r="A62" s="189"/>
      <c r="B62" s="191"/>
      <c r="C62" s="190"/>
      <c r="D62" s="191"/>
      <c r="E62" s="190"/>
      <c r="F62" s="191"/>
      <c r="G62" s="191"/>
      <c r="H62" s="192"/>
      <c r="I62" s="191"/>
      <c r="J62" s="190"/>
      <c r="K62" s="189"/>
    </row>
    <row r="63" spans="1:11" s="188" customFormat="1" ht="15">
      <c r="A63" s="193"/>
      <c r="B63" s="191"/>
      <c r="C63" s="190"/>
      <c r="D63" s="191"/>
      <c r="E63" s="190"/>
      <c r="F63" s="191"/>
      <c r="G63" s="191"/>
      <c r="H63" s="192"/>
      <c r="I63" s="191"/>
      <c r="J63" s="190"/>
      <c r="K63" s="189"/>
    </row>
    <row r="64" spans="1:11" s="188" customFormat="1" ht="15">
      <c r="A64" s="195"/>
      <c r="B64" s="191"/>
      <c r="C64" s="190"/>
      <c r="D64" s="191"/>
      <c r="E64" s="190"/>
      <c r="F64" s="191"/>
      <c r="G64" s="191"/>
      <c r="H64" s="192"/>
      <c r="I64" s="191"/>
      <c r="J64" s="190"/>
      <c r="K64" s="189"/>
    </row>
    <row r="65" spans="1:11" s="188" customFormat="1" ht="15">
      <c r="A65" s="193"/>
      <c r="B65" s="191"/>
      <c r="C65" s="190"/>
      <c r="D65" s="191"/>
      <c r="E65" s="190"/>
      <c r="F65" s="191"/>
      <c r="G65" s="191"/>
      <c r="H65" s="192"/>
      <c r="I65" s="191"/>
      <c r="J65" s="190"/>
      <c r="K65" s="189"/>
    </row>
    <row r="66" spans="1:11" s="188" customFormat="1" ht="15">
      <c r="A66" s="193"/>
      <c r="B66" s="191"/>
      <c r="C66" s="190"/>
      <c r="D66" s="191"/>
      <c r="E66" s="190"/>
      <c r="F66" s="191"/>
      <c r="G66" s="191"/>
      <c r="H66" s="192"/>
      <c r="I66" s="191"/>
      <c r="J66" s="190"/>
      <c r="K66" s="189"/>
    </row>
    <row r="67" spans="1:11" s="188" customFormat="1" ht="15">
      <c r="A67" s="193"/>
      <c r="B67" s="191"/>
      <c r="C67" s="190"/>
      <c r="D67" s="191"/>
      <c r="E67" s="190"/>
      <c r="F67" s="191"/>
      <c r="G67" s="191"/>
      <c r="H67" s="192"/>
      <c r="I67" s="191"/>
      <c r="J67" s="190"/>
      <c r="K67" s="189"/>
    </row>
    <row r="68" spans="1:11" s="188" customFormat="1" ht="15.75">
      <c r="A68" s="196"/>
      <c r="B68" s="191"/>
      <c r="C68" s="190"/>
      <c r="D68" s="191"/>
      <c r="E68" s="190"/>
      <c r="F68" s="191"/>
      <c r="G68" s="191"/>
      <c r="H68" s="192"/>
      <c r="I68" s="191"/>
      <c r="J68" s="190"/>
      <c r="K68" s="189"/>
    </row>
    <row r="69" spans="1:11" s="188" customFormat="1" ht="15">
      <c r="A69" s="194"/>
      <c r="B69" s="191"/>
      <c r="C69" s="190"/>
      <c r="D69" s="191"/>
      <c r="E69" s="190"/>
      <c r="F69" s="191"/>
      <c r="G69" s="191"/>
      <c r="H69" s="192"/>
      <c r="I69" s="191"/>
      <c r="J69" s="190"/>
      <c r="K69" s="189"/>
    </row>
    <row r="70" spans="1:11" s="188" customFormat="1" ht="15">
      <c r="A70" s="195"/>
      <c r="B70" s="191"/>
      <c r="C70" s="190"/>
      <c r="D70" s="191"/>
      <c r="E70" s="190"/>
      <c r="F70" s="191"/>
      <c r="G70" s="191"/>
      <c r="H70" s="192"/>
      <c r="I70" s="191"/>
      <c r="J70" s="190"/>
      <c r="K70" s="189"/>
    </row>
    <row r="71" spans="1:11" s="188" customFormat="1" ht="15">
      <c r="A71" s="194"/>
      <c r="B71" s="191"/>
      <c r="C71" s="190"/>
      <c r="D71" s="191"/>
      <c r="E71" s="190"/>
      <c r="F71" s="191"/>
      <c r="G71" s="191"/>
      <c r="H71" s="192"/>
      <c r="I71" s="191"/>
      <c r="J71" s="190"/>
      <c r="K71" s="189"/>
    </row>
    <row r="72" spans="1:11" s="188" customFormat="1" ht="15">
      <c r="A72" s="194"/>
      <c r="B72" s="191"/>
      <c r="C72" s="190"/>
      <c r="D72" s="191"/>
      <c r="E72" s="190"/>
      <c r="F72" s="191"/>
      <c r="G72" s="191"/>
      <c r="H72" s="192"/>
      <c r="I72" s="191"/>
      <c r="J72" s="190"/>
      <c r="K72" s="189"/>
    </row>
    <row r="73" spans="1:11" s="188" customFormat="1" ht="15">
      <c r="A73" s="193"/>
      <c r="B73" s="191"/>
      <c r="C73" s="190"/>
      <c r="D73" s="191"/>
      <c r="E73" s="190"/>
      <c r="F73" s="191"/>
      <c r="G73" s="191"/>
      <c r="H73" s="192"/>
      <c r="I73" s="191"/>
      <c r="J73" s="190"/>
      <c r="K73" s="189"/>
    </row>
    <row r="74" spans="1:11" s="188" customFormat="1" ht="15">
      <c r="A74" s="193"/>
      <c r="B74" s="191"/>
      <c r="C74" s="190"/>
      <c r="D74" s="191"/>
      <c r="E74" s="190"/>
      <c r="F74" s="191"/>
      <c r="G74" s="191"/>
      <c r="H74" s="192"/>
      <c r="I74" s="191"/>
      <c r="J74" s="190"/>
      <c r="K74" s="189"/>
    </row>
    <row r="75" spans="1:11" s="188" customFormat="1" ht="15">
      <c r="A75" s="193"/>
      <c r="B75" s="191"/>
      <c r="C75" s="190"/>
      <c r="D75" s="191"/>
      <c r="E75" s="190"/>
      <c r="F75" s="191"/>
      <c r="G75" s="191"/>
      <c r="H75" s="192"/>
      <c r="I75" s="191"/>
      <c r="J75" s="190"/>
      <c r="K75" s="189"/>
    </row>
    <row r="76" spans="1:11" s="188" customFormat="1" ht="15">
      <c r="A76" s="194"/>
      <c r="B76" s="191"/>
      <c r="C76" s="190"/>
      <c r="D76" s="191"/>
      <c r="E76" s="190"/>
      <c r="F76" s="191"/>
      <c r="G76" s="191"/>
      <c r="H76" s="192"/>
      <c r="I76" s="191"/>
      <c r="J76" s="190"/>
      <c r="K76" s="189"/>
    </row>
    <row r="77" spans="1:11" s="188" customFormat="1" ht="15">
      <c r="A77" s="193"/>
      <c r="B77" s="191"/>
      <c r="C77" s="190"/>
      <c r="D77" s="191"/>
      <c r="E77" s="190"/>
      <c r="F77" s="191"/>
      <c r="G77" s="191"/>
      <c r="H77" s="192"/>
      <c r="I77" s="191"/>
      <c r="J77" s="190"/>
      <c r="K77" s="189"/>
    </row>
    <row r="78" spans="1:11" s="188" customFormat="1" ht="15">
      <c r="A78" s="194"/>
      <c r="B78" s="191"/>
      <c r="C78" s="190"/>
      <c r="D78" s="191"/>
      <c r="E78" s="190"/>
      <c r="F78" s="191"/>
      <c r="G78" s="191"/>
      <c r="H78" s="192"/>
      <c r="I78" s="191"/>
      <c r="J78" s="190"/>
      <c r="K78" s="189"/>
    </row>
    <row r="79" spans="1:11" s="188" customFormat="1" ht="15">
      <c r="A79" s="194"/>
      <c r="B79" s="191"/>
      <c r="C79" s="190"/>
      <c r="D79" s="191"/>
      <c r="E79" s="190"/>
      <c r="F79" s="191"/>
      <c r="G79" s="191"/>
      <c r="H79" s="192"/>
      <c r="I79" s="191"/>
      <c r="J79" s="190"/>
      <c r="K79" s="189"/>
    </row>
    <row r="80" spans="1:11" s="188" customFormat="1" ht="15">
      <c r="A80" s="193"/>
      <c r="B80" s="191"/>
      <c r="C80" s="190"/>
      <c r="D80" s="191"/>
      <c r="E80" s="190"/>
      <c r="F80" s="191"/>
      <c r="G80" s="191"/>
      <c r="H80" s="192"/>
      <c r="I80" s="191"/>
      <c r="J80" s="190"/>
      <c r="K80" s="189"/>
    </row>
    <row r="81" spans="1:11" s="188" customFormat="1" ht="15">
      <c r="A81" s="194"/>
      <c r="B81" s="191"/>
      <c r="C81" s="190"/>
      <c r="D81" s="191"/>
      <c r="E81" s="190"/>
      <c r="F81" s="191"/>
      <c r="G81" s="191"/>
      <c r="H81" s="192"/>
      <c r="I81" s="191"/>
      <c r="J81" s="190"/>
      <c r="K81" s="189"/>
    </row>
    <row r="82" spans="1:11" s="188" customFormat="1" ht="15">
      <c r="A82" s="193" t="s">
        <v>115</v>
      </c>
      <c r="B82" s="191"/>
      <c r="C82" s="190"/>
      <c r="D82" s="191"/>
      <c r="E82" s="190"/>
      <c r="F82" s="191"/>
      <c r="G82" s="191"/>
      <c r="H82" s="192"/>
      <c r="I82" s="191"/>
      <c r="J82" s="190"/>
      <c r="K82" s="189"/>
    </row>
    <row r="83" spans="1:11" s="188" customFormat="1" ht="15">
      <c r="A83" s="194"/>
      <c r="B83" s="191"/>
      <c r="C83" s="190"/>
      <c r="D83" s="191"/>
      <c r="E83" s="190"/>
      <c r="F83" s="191"/>
      <c r="G83" s="191"/>
      <c r="H83" s="192"/>
      <c r="I83" s="191"/>
      <c r="J83" s="190"/>
      <c r="K83" s="189"/>
    </row>
    <row r="84" spans="1:11" s="188" customFormat="1" ht="15.75">
      <c r="A84" s="193" t="s">
        <v>114</v>
      </c>
      <c r="B84" s="191"/>
      <c r="C84" s="190"/>
      <c r="D84" s="191"/>
      <c r="E84" s="190"/>
      <c r="F84" s="191"/>
      <c r="G84" s="191"/>
      <c r="H84" s="192"/>
      <c r="I84" s="191"/>
      <c r="J84" s="190"/>
      <c r="K84" s="189"/>
    </row>
    <row r="85" spans="1:11" s="188" customFormat="1">
      <c r="A85" s="189"/>
      <c r="B85" s="191"/>
      <c r="C85" s="190"/>
      <c r="D85" s="191"/>
      <c r="E85" s="190"/>
      <c r="F85" s="191"/>
      <c r="G85" s="191"/>
      <c r="H85" s="192"/>
      <c r="I85" s="191"/>
      <c r="J85" s="190"/>
      <c r="K85" s="189"/>
    </row>
    <row r="86" spans="1:11" s="188" customFormat="1">
      <c r="A86" s="189"/>
      <c r="B86" s="191"/>
      <c r="C86" s="190"/>
      <c r="D86" s="191"/>
      <c r="E86" s="190"/>
      <c r="F86" s="191"/>
      <c r="G86" s="191"/>
      <c r="H86" s="192"/>
      <c r="I86" s="191"/>
      <c r="J86" s="190"/>
      <c r="K86" s="189"/>
    </row>
    <row r="87" spans="1:11" s="188" customFormat="1">
      <c r="A87" s="189"/>
      <c r="B87" s="191"/>
      <c r="C87" s="190"/>
      <c r="D87" s="191"/>
      <c r="E87" s="190"/>
      <c r="F87" s="191"/>
      <c r="G87" s="191"/>
      <c r="H87" s="192"/>
      <c r="I87" s="191"/>
      <c r="J87" s="190"/>
      <c r="K87" s="189"/>
    </row>
    <row r="88" spans="1:11" s="188" customFormat="1">
      <c r="A88" s="189"/>
      <c r="B88" s="191"/>
      <c r="C88" s="190"/>
      <c r="D88" s="191"/>
      <c r="E88" s="190"/>
      <c r="F88" s="191"/>
      <c r="G88" s="191"/>
      <c r="H88" s="192"/>
      <c r="I88" s="191"/>
      <c r="J88" s="190"/>
      <c r="K88" s="189"/>
    </row>
    <row r="89" spans="1:11" s="188" customFormat="1">
      <c r="A89" s="189"/>
      <c r="B89" s="191"/>
      <c r="C89" s="190"/>
      <c r="D89" s="191"/>
      <c r="E89" s="190"/>
      <c r="F89" s="191"/>
      <c r="G89" s="191"/>
      <c r="H89" s="192"/>
      <c r="I89" s="191"/>
      <c r="J89" s="190"/>
      <c r="K89" s="189"/>
    </row>
    <row r="90" spans="1:11" s="188" customFormat="1">
      <c r="A90" s="189"/>
      <c r="B90" s="191"/>
      <c r="C90" s="190"/>
      <c r="D90" s="191"/>
      <c r="E90" s="190"/>
      <c r="F90" s="191"/>
      <c r="G90" s="191"/>
      <c r="H90" s="192"/>
      <c r="I90" s="191"/>
      <c r="J90" s="190"/>
      <c r="K90" s="189"/>
    </row>
    <row r="91" spans="1:11" s="188" customFormat="1">
      <c r="A91" s="189"/>
      <c r="B91" s="191"/>
      <c r="C91" s="190"/>
      <c r="D91" s="191"/>
      <c r="E91" s="190"/>
      <c r="F91" s="191"/>
      <c r="G91" s="191"/>
      <c r="H91" s="192"/>
      <c r="I91" s="191"/>
      <c r="J91" s="190"/>
      <c r="K91" s="189"/>
    </row>
    <row r="92" spans="1:11" s="188" customFormat="1">
      <c r="A92" s="189"/>
      <c r="B92" s="191"/>
      <c r="C92" s="190"/>
      <c r="D92" s="191"/>
      <c r="E92" s="190"/>
      <c r="F92" s="191"/>
      <c r="G92" s="191"/>
      <c r="H92" s="192"/>
      <c r="I92" s="191"/>
      <c r="J92" s="190"/>
      <c r="K92" s="189"/>
    </row>
    <row r="93" spans="1:11" s="188" customFormat="1">
      <c r="A93" s="189"/>
      <c r="B93" s="191"/>
      <c r="C93" s="190"/>
      <c r="D93" s="191"/>
      <c r="E93" s="190"/>
      <c r="F93" s="191"/>
      <c r="G93" s="191"/>
      <c r="H93" s="192"/>
      <c r="I93" s="191"/>
      <c r="J93" s="190"/>
      <c r="K93" s="189"/>
    </row>
    <row r="94" spans="1:11" s="188" customFormat="1">
      <c r="A94" s="189"/>
      <c r="B94" s="191"/>
      <c r="C94" s="190"/>
      <c r="D94" s="191"/>
      <c r="E94" s="190"/>
      <c r="F94" s="191"/>
      <c r="G94" s="191"/>
      <c r="H94" s="192"/>
      <c r="I94" s="191"/>
      <c r="J94" s="190"/>
      <c r="K94" s="189"/>
    </row>
    <row r="95" spans="1:11" s="188" customFormat="1">
      <c r="A95" s="189"/>
      <c r="B95" s="191"/>
      <c r="C95" s="190"/>
      <c r="D95" s="191"/>
      <c r="E95" s="190"/>
      <c r="F95" s="191"/>
      <c r="G95" s="191"/>
      <c r="H95" s="192"/>
      <c r="I95" s="191"/>
      <c r="J95" s="190"/>
      <c r="K95" s="189"/>
    </row>
    <row r="96" spans="1:11" s="188" customFormat="1">
      <c r="A96" s="189"/>
      <c r="B96" s="191"/>
      <c r="C96" s="190"/>
      <c r="D96" s="191"/>
      <c r="E96" s="190"/>
      <c r="F96" s="191"/>
      <c r="G96" s="191"/>
      <c r="H96" s="192"/>
      <c r="I96" s="191"/>
      <c r="J96" s="190"/>
      <c r="K96" s="189"/>
    </row>
    <row r="97" spans="1:11" s="188" customFormat="1">
      <c r="A97" s="189"/>
      <c r="B97" s="191"/>
      <c r="C97" s="190"/>
      <c r="D97" s="191"/>
      <c r="E97" s="190"/>
      <c r="F97" s="191"/>
      <c r="G97" s="191"/>
      <c r="H97" s="192"/>
      <c r="I97" s="191"/>
      <c r="J97" s="190"/>
      <c r="K97" s="189"/>
    </row>
    <row r="98" spans="1:11" s="188" customFormat="1">
      <c r="A98" s="189"/>
      <c r="B98" s="191"/>
      <c r="C98" s="190"/>
      <c r="D98" s="191"/>
      <c r="E98" s="190"/>
      <c r="F98" s="191"/>
      <c r="G98" s="191"/>
      <c r="H98" s="192"/>
      <c r="I98" s="191"/>
      <c r="J98" s="190"/>
      <c r="K98" s="189"/>
    </row>
    <row r="99" spans="1:11" s="188" customFormat="1">
      <c r="A99" s="189"/>
      <c r="B99" s="191"/>
      <c r="C99" s="190"/>
      <c r="D99" s="191"/>
      <c r="E99" s="190"/>
      <c r="F99" s="191"/>
      <c r="G99" s="191"/>
      <c r="H99" s="192"/>
      <c r="I99" s="191"/>
      <c r="J99" s="190"/>
      <c r="K99" s="189"/>
    </row>
    <row r="100" spans="1:11" s="188" customFormat="1">
      <c r="A100" s="189"/>
      <c r="B100" s="191"/>
      <c r="C100" s="190"/>
      <c r="D100" s="191"/>
      <c r="E100" s="190"/>
      <c r="F100" s="191"/>
      <c r="G100" s="191"/>
      <c r="H100" s="192"/>
      <c r="I100" s="191"/>
      <c r="J100" s="190"/>
      <c r="K100" s="189"/>
    </row>
    <row r="101" spans="1:11" s="188" customFormat="1">
      <c r="A101" s="189"/>
      <c r="B101" s="191"/>
      <c r="C101" s="190"/>
      <c r="D101" s="191"/>
      <c r="E101" s="190"/>
      <c r="F101" s="191"/>
      <c r="G101" s="191"/>
      <c r="H101" s="192"/>
      <c r="I101" s="191"/>
      <c r="J101" s="190"/>
      <c r="K101" s="189"/>
    </row>
    <row r="102" spans="1:11" s="188" customFormat="1">
      <c r="A102" s="189"/>
      <c r="B102" s="191"/>
      <c r="C102" s="190"/>
      <c r="D102" s="191"/>
      <c r="E102" s="190"/>
      <c r="F102" s="191"/>
      <c r="G102" s="191"/>
      <c r="H102" s="192"/>
      <c r="I102" s="191"/>
      <c r="J102" s="190"/>
      <c r="K102" s="189"/>
    </row>
    <row r="103" spans="1:11" s="188" customFormat="1">
      <c r="A103" s="189"/>
      <c r="B103" s="191"/>
      <c r="C103" s="190"/>
      <c r="D103" s="191"/>
      <c r="E103" s="190"/>
      <c r="F103" s="191"/>
      <c r="G103" s="191"/>
      <c r="H103" s="192"/>
      <c r="I103" s="191"/>
      <c r="J103" s="190"/>
      <c r="K103" s="189"/>
    </row>
    <row r="104" spans="1:11" s="188" customFormat="1">
      <c r="A104" s="189"/>
      <c r="B104" s="191"/>
      <c r="C104" s="190"/>
      <c r="D104" s="191"/>
      <c r="E104" s="190"/>
      <c r="F104" s="191"/>
      <c r="G104" s="191"/>
      <c r="H104" s="192"/>
      <c r="I104" s="191"/>
      <c r="J104" s="190"/>
      <c r="K104" s="189"/>
    </row>
    <row r="105" spans="1:11" s="188" customFormat="1">
      <c r="A105" s="189"/>
      <c r="B105" s="191"/>
      <c r="C105" s="190"/>
      <c r="D105" s="191"/>
      <c r="E105" s="190"/>
      <c r="F105" s="191"/>
      <c r="G105" s="191"/>
      <c r="H105" s="192"/>
      <c r="I105" s="191"/>
      <c r="J105" s="190"/>
      <c r="K105" s="189"/>
    </row>
    <row r="106" spans="1:11" s="188" customFormat="1">
      <c r="A106" s="189"/>
      <c r="B106" s="191"/>
      <c r="C106" s="190"/>
      <c r="D106" s="191"/>
      <c r="E106" s="190"/>
      <c r="F106" s="191"/>
      <c r="G106" s="191"/>
      <c r="H106" s="192"/>
      <c r="I106" s="191"/>
      <c r="J106" s="190"/>
      <c r="K106" s="189"/>
    </row>
    <row r="107" spans="1:11" s="188" customFormat="1">
      <c r="A107" s="189"/>
      <c r="B107" s="191"/>
      <c r="C107" s="190"/>
      <c r="D107" s="191"/>
      <c r="E107" s="190"/>
      <c r="F107" s="191"/>
      <c r="G107" s="191"/>
      <c r="H107" s="192"/>
      <c r="I107" s="191"/>
      <c r="J107" s="190"/>
      <c r="K107" s="189"/>
    </row>
    <row r="108" spans="1:11" s="188" customFormat="1">
      <c r="A108" s="189"/>
      <c r="B108" s="191"/>
      <c r="C108" s="190"/>
      <c r="D108" s="191"/>
      <c r="E108" s="190"/>
      <c r="F108" s="191"/>
      <c r="G108" s="191"/>
      <c r="H108" s="192"/>
      <c r="I108" s="191"/>
      <c r="J108" s="190"/>
      <c r="K108" s="189"/>
    </row>
    <row r="109" spans="1:11" s="188" customFormat="1">
      <c r="A109" s="189"/>
      <c r="B109" s="191"/>
      <c r="C109" s="190"/>
      <c r="D109" s="191"/>
      <c r="E109" s="190"/>
      <c r="F109" s="191"/>
      <c r="G109" s="191"/>
      <c r="H109" s="192"/>
      <c r="I109" s="191"/>
      <c r="J109" s="190"/>
      <c r="K109" s="189"/>
    </row>
    <row r="110" spans="1:11" s="188" customFormat="1">
      <c r="A110" s="189"/>
      <c r="B110" s="191"/>
      <c r="C110" s="190"/>
      <c r="D110" s="191"/>
      <c r="E110" s="190"/>
      <c r="F110" s="191"/>
      <c r="G110" s="191"/>
      <c r="H110" s="192"/>
      <c r="I110" s="191"/>
      <c r="J110" s="190"/>
      <c r="K110" s="189"/>
    </row>
    <row r="111" spans="1:11" s="188" customFormat="1">
      <c r="A111" s="189"/>
      <c r="B111" s="191"/>
      <c r="C111" s="190"/>
      <c r="D111" s="191"/>
      <c r="E111" s="190"/>
      <c r="F111" s="191"/>
      <c r="G111" s="191"/>
      <c r="H111" s="192"/>
      <c r="I111" s="191"/>
      <c r="J111" s="190"/>
      <c r="K111" s="189"/>
    </row>
    <row r="112" spans="1:11" s="188" customFormat="1">
      <c r="A112" s="189"/>
      <c r="B112" s="191"/>
      <c r="C112" s="190"/>
      <c r="D112" s="191"/>
      <c r="E112" s="190"/>
      <c r="F112" s="191"/>
      <c r="G112" s="191"/>
      <c r="H112" s="192"/>
      <c r="I112" s="191"/>
      <c r="J112" s="190"/>
      <c r="K112" s="189"/>
    </row>
    <row r="113" spans="1:11" s="188" customFormat="1">
      <c r="A113" s="189"/>
      <c r="B113" s="191"/>
      <c r="C113" s="190"/>
      <c r="D113" s="191"/>
      <c r="E113" s="190"/>
      <c r="F113" s="191"/>
      <c r="G113" s="191"/>
      <c r="H113" s="192"/>
      <c r="I113" s="191"/>
      <c r="J113" s="190"/>
      <c r="K113" s="189"/>
    </row>
    <row r="114" spans="1:11" s="188" customFormat="1">
      <c r="A114" s="189"/>
      <c r="B114" s="191"/>
      <c r="C114" s="190"/>
      <c r="D114" s="191"/>
      <c r="E114" s="190"/>
      <c r="F114" s="191"/>
      <c r="G114" s="191"/>
      <c r="H114" s="192"/>
      <c r="I114" s="191"/>
      <c r="J114" s="190"/>
      <c r="K114" s="189"/>
    </row>
    <row r="115" spans="1:11" s="188" customFormat="1">
      <c r="A115" s="189"/>
      <c r="B115" s="191"/>
      <c r="C115" s="190"/>
      <c r="D115" s="191"/>
      <c r="E115" s="190"/>
      <c r="F115" s="191"/>
      <c r="G115" s="191"/>
      <c r="H115" s="192"/>
      <c r="I115" s="191"/>
      <c r="J115" s="190"/>
      <c r="K115" s="189"/>
    </row>
    <row r="116" spans="1:11" s="188" customFormat="1">
      <c r="A116" s="189"/>
      <c r="B116" s="191"/>
      <c r="C116" s="190"/>
      <c r="D116" s="191"/>
      <c r="E116" s="190"/>
      <c r="F116" s="191"/>
      <c r="G116" s="191"/>
      <c r="H116" s="192"/>
      <c r="I116" s="191"/>
      <c r="J116" s="190"/>
      <c r="K116" s="189"/>
    </row>
    <row r="117" spans="1:11" s="188" customFormat="1">
      <c r="A117" s="189"/>
      <c r="B117" s="191"/>
      <c r="C117" s="190"/>
      <c r="D117" s="191"/>
      <c r="E117" s="190"/>
      <c r="F117" s="191"/>
      <c r="G117" s="191"/>
      <c r="H117" s="192"/>
      <c r="I117" s="191"/>
      <c r="J117" s="190"/>
      <c r="K117" s="189"/>
    </row>
    <row r="118" spans="1:11" s="188" customFormat="1">
      <c r="A118" s="189"/>
      <c r="B118" s="191"/>
      <c r="C118" s="190"/>
      <c r="D118" s="191"/>
      <c r="E118" s="190"/>
      <c r="F118" s="191"/>
      <c r="G118" s="191"/>
      <c r="H118" s="192"/>
      <c r="I118" s="191"/>
      <c r="J118" s="190"/>
      <c r="K118" s="189"/>
    </row>
    <row r="119" spans="1:11" s="188" customFormat="1">
      <c r="A119" s="189"/>
      <c r="B119" s="191"/>
      <c r="C119" s="190"/>
      <c r="D119" s="191"/>
      <c r="E119" s="190"/>
      <c r="F119" s="191"/>
      <c r="G119" s="191"/>
      <c r="H119" s="192"/>
      <c r="I119" s="191"/>
      <c r="J119" s="190"/>
      <c r="K119" s="189"/>
    </row>
    <row r="120" spans="1:11" s="188" customFormat="1">
      <c r="A120" s="189"/>
      <c r="B120" s="191"/>
      <c r="C120" s="190"/>
      <c r="D120" s="191"/>
      <c r="E120" s="190"/>
      <c r="F120" s="191"/>
      <c r="G120" s="191"/>
      <c r="H120" s="192"/>
      <c r="I120" s="191"/>
      <c r="J120" s="190"/>
      <c r="K120" s="189"/>
    </row>
    <row r="121" spans="1:11" s="188" customFormat="1">
      <c r="A121" s="189"/>
      <c r="B121" s="191"/>
      <c r="C121" s="190"/>
      <c r="D121" s="191"/>
      <c r="E121" s="190"/>
      <c r="F121" s="191"/>
      <c r="G121" s="191"/>
      <c r="H121" s="192"/>
      <c r="I121" s="191"/>
      <c r="J121" s="190"/>
      <c r="K121" s="189"/>
    </row>
    <row r="122" spans="1:11" s="188" customFormat="1">
      <c r="A122" s="189"/>
      <c r="B122" s="191"/>
      <c r="C122" s="190"/>
      <c r="D122" s="191"/>
      <c r="E122" s="190"/>
      <c r="F122" s="191"/>
      <c r="G122" s="191"/>
      <c r="H122" s="192"/>
      <c r="I122" s="191"/>
      <c r="J122" s="190"/>
      <c r="K122" s="189"/>
    </row>
    <row r="123" spans="1:11" s="188" customFormat="1">
      <c r="A123" s="189"/>
      <c r="B123" s="191"/>
      <c r="C123" s="190"/>
      <c r="D123" s="191"/>
      <c r="E123" s="190"/>
      <c r="F123" s="191"/>
      <c r="G123" s="191"/>
      <c r="H123" s="192"/>
      <c r="I123" s="191"/>
      <c r="J123" s="190"/>
      <c r="K123" s="189"/>
    </row>
    <row r="124" spans="1:11" s="188" customFormat="1">
      <c r="A124" s="189"/>
      <c r="B124" s="191"/>
      <c r="C124" s="190"/>
      <c r="D124" s="191"/>
      <c r="E124" s="190"/>
      <c r="F124" s="191"/>
      <c r="G124" s="191"/>
      <c r="H124" s="192"/>
      <c r="I124" s="191"/>
      <c r="J124" s="190"/>
      <c r="K124" s="189"/>
    </row>
    <row r="125" spans="1:11" s="188" customFormat="1">
      <c r="A125" s="189"/>
      <c r="B125" s="191"/>
      <c r="C125" s="190"/>
      <c r="D125" s="191"/>
      <c r="E125" s="190"/>
      <c r="F125" s="191"/>
      <c r="G125" s="191"/>
      <c r="H125" s="192"/>
      <c r="I125" s="191"/>
      <c r="J125" s="190"/>
      <c r="K125" s="189"/>
    </row>
    <row r="126" spans="1:11" s="188" customFormat="1">
      <c r="A126" s="189"/>
      <c r="B126" s="191"/>
      <c r="C126" s="190"/>
      <c r="D126" s="191"/>
      <c r="E126" s="190"/>
      <c r="F126" s="191"/>
      <c r="G126" s="191"/>
      <c r="H126" s="192"/>
      <c r="I126" s="191"/>
      <c r="J126" s="190"/>
      <c r="K126" s="189"/>
    </row>
    <row r="127" spans="1:11" s="188" customFormat="1">
      <c r="A127" s="189"/>
      <c r="B127" s="191"/>
      <c r="C127" s="190"/>
      <c r="D127" s="191"/>
      <c r="E127" s="190"/>
      <c r="F127" s="191"/>
      <c r="G127" s="191"/>
      <c r="H127" s="192"/>
      <c r="I127" s="191"/>
      <c r="J127" s="190"/>
      <c r="K127" s="189"/>
    </row>
  </sheetData>
  <mergeCells count="1">
    <mergeCell ref="A4:B4"/>
  </mergeCells>
  <printOptions horizontalCentered="1"/>
  <pageMargins left="0.98425196850393704" right="0.59055118110236227" top="0.78740157480314965" bottom="0" header="0.39370078740157483" footer="0.19685039370078741"/>
  <pageSetup paperSize="9" scale="72" orientation="portrait" horizontalDpi="4294967293" r:id="rId1"/>
  <headerFooter alignWithMargins="0">
    <oddHeader>&amp;RSida&amp;N av &amp;N</oddHead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>
    <tabColor theme="4"/>
  </sheetPr>
  <dimension ref="A1:R140"/>
  <sheetViews>
    <sheetView zoomScaleNormal="100" workbookViewId="0">
      <pane ySplit="3" topLeftCell="A22" activePane="bottomLeft" state="frozenSplit"/>
      <selection pane="bottomLeft" activeCell="A4" sqref="A4"/>
    </sheetView>
  </sheetViews>
  <sheetFormatPr defaultColWidth="9.140625" defaultRowHeight="15"/>
  <cols>
    <col min="1" max="1" width="8.42578125" style="1" customWidth="1"/>
    <col min="2" max="2" width="3.7109375" style="1" customWidth="1"/>
    <col min="3" max="10" width="9.140625" style="1"/>
    <col min="11" max="11" width="19.7109375" style="1" customWidth="1"/>
    <col min="12" max="13" width="9.140625" style="1"/>
    <col min="14" max="14" width="22" style="99" bestFit="1" customWidth="1"/>
    <col min="15" max="16384" width="9.140625" style="1"/>
  </cols>
  <sheetData>
    <row r="1" spans="2:18" ht="6.75" customHeight="1"/>
    <row r="2" spans="2:18" ht="23.25">
      <c r="B2" s="69" t="s">
        <v>50</v>
      </c>
      <c r="K2" s="157"/>
    </row>
    <row r="3" spans="2:18" ht="18.75">
      <c r="B3" s="56" t="s">
        <v>51</v>
      </c>
      <c r="K3" s="155" t="s">
        <v>142</v>
      </c>
    </row>
    <row r="4" spans="2:18" ht="11.25" customHeight="1">
      <c r="B4" s="49"/>
      <c r="M4" s="170"/>
    </row>
    <row r="5" spans="2:18" s="48" customFormat="1" ht="15.75">
      <c r="B5" s="70" t="s">
        <v>81</v>
      </c>
      <c r="C5" s="71"/>
      <c r="D5" s="71"/>
      <c r="E5" s="71"/>
      <c r="F5" s="71"/>
      <c r="G5" s="71"/>
      <c r="H5" s="71"/>
      <c r="I5" s="71"/>
      <c r="J5" s="71"/>
      <c r="K5" s="71"/>
      <c r="N5" s="154"/>
    </row>
    <row r="6" spans="2:18" s="49" customFormat="1" ht="23.45" customHeight="1">
      <c r="B6" s="165" t="s">
        <v>82</v>
      </c>
      <c r="C6" s="49" t="s">
        <v>52</v>
      </c>
    </row>
    <row r="7" spans="2:18" s="49" customFormat="1" ht="23.45" customHeight="1">
      <c r="B7" s="165" t="s">
        <v>82</v>
      </c>
      <c r="C7" s="49" t="s">
        <v>53</v>
      </c>
      <c r="N7" s="99"/>
      <c r="R7" s="99"/>
    </row>
    <row r="8" spans="2:18" s="49" customFormat="1" ht="23.45" customHeight="1">
      <c r="B8" s="165" t="s">
        <v>82</v>
      </c>
      <c r="C8" s="49" t="s">
        <v>54</v>
      </c>
    </row>
    <row r="9" spans="2:18" s="49" customFormat="1">
      <c r="C9" s="49" t="s">
        <v>83</v>
      </c>
      <c r="N9" s="99"/>
    </row>
    <row r="10" spans="2:18" s="48" customFormat="1" ht="11.25" customHeight="1">
      <c r="N10" s="99"/>
    </row>
    <row r="11" spans="2:18" s="48" customFormat="1" ht="23.45" customHeight="1">
      <c r="B11" s="70" t="s">
        <v>62</v>
      </c>
      <c r="C11" s="71"/>
      <c r="D11" s="71"/>
      <c r="E11" s="71"/>
      <c r="F11" s="71"/>
      <c r="G11" s="71"/>
      <c r="H11" s="71"/>
      <c r="I11" s="71"/>
      <c r="J11" s="71"/>
      <c r="K11" s="71"/>
      <c r="N11" s="49"/>
    </row>
    <row r="12" spans="2:18" s="49" customFormat="1" ht="23.45" customHeight="1">
      <c r="B12" s="158" t="s">
        <v>55</v>
      </c>
      <c r="C12" s="159" t="s">
        <v>84</v>
      </c>
    </row>
    <row r="13" spans="2:18" s="49" customFormat="1" ht="23.45" customHeight="1">
      <c r="B13" s="158" t="s">
        <v>55</v>
      </c>
      <c r="C13" s="64" t="s">
        <v>85</v>
      </c>
    </row>
    <row r="14" spans="2:18" s="49" customFormat="1">
      <c r="B14" s="158"/>
      <c r="C14" s="64" t="s">
        <v>86</v>
      </c>
    </row>
    <row r="15" spans="2:18" s="49" customFormat="1">
      <c r="B15" s="158"/>
      <c r="C15" s="160" t="s">
        <v>87</v>
      </c>
    </row>
    <row r="16" spans="2:18" s="49" customFormat="1" ht="23.45" customHeight="1">
      <c r="B16" s="158" t="s">
        <v>55</v>
      </c>
      <c r="C16" s="159" t="s">
        <v>89</v>
      </c>
    </row>
    <row r="17" spans="2:14" s="49" customFormat="1" ht="23.45" customHeight="1">
      <c r="B17" s="158" t="s">
        <v>55</v>
      </c>
      <c r="C17" s="49" t="s">
        <v>57</v>
      </c>
    </row>
    <row r="18" spans="2:14" s="49" customFormat="1">
      <c r="B18" s="158"/>
      <c r="C18" s="161" t="s">
        <v>90</v>
      </c>
    </row>
    <row r="19" spans="2:14" s="49" customFormat="1" ht="23.45" customHeight="1">
      <c r="B19" s="158" t="s">
        <v>55</v>
      </c>
      <c r="C19" s="49" t="s">
        <v>56</v>
      </c>
    </row>
    <row r="20" spans="2:14" s="38" customFormat="1" ht="12.75">
      <c r="B20" s="163"/>
      <c r="C20" s="162" t="s">
        <v>93</v>
      </c>
    </row>
    <row r="21" spans="2:14" s="38" customFormat="1" ht="12.75">
      <c r="B21" s="163"/>
      <c r="C21" s="162" t="s">
        <v>91</v>
      </c>
    </row>
    <row r="22" spans="2:14" s="38" customFormat="1" ht="12.75">
      <c r="B22" s="163"/>
      <c r="C22" s="162" t="s">
        <v>92</v>
      </c>
    </row>
    <row r="23" spans="2:14" s="49" customFormat="1" ht="23.45" customHeight="1">
      <c r="B23" s="158" t="s">
        <v>55</v>
      </c>
      <c r="C23" s="49" t="s">
        <v>59</v>
      </c>
    </row>
    <row r="24" spans="2:14" s="49" customFormat="1" ht="80.45" customHeight="1">
      <c r="B24" s="158"/>
      <c r="C24" s="411" t="s">
        <v>88</v>
      </c>
      <c r="D24" s="412"/>
      <c r="E24" s="412"/>
      <c r="F24" s="412"/>
      <c r="G24" s="412"/>
      <c r="H24" s="412"/>
      <c r="I24" s="412"/>
      <c r="J24" s="412"/>
      <c r="K24" s="412"/>
      <c r="N24" s="99"/>
    </row>
    <row r="25" spans="2:14" s="49" customFormat="1">
      <c r="B25" s="158" t="s">
        <v>55</v>
      </c>
      <c r="C25" s="64" t="s">
        <v>107</v>
      </c>
    </row>
    <row r="26" spans="2:14" s="49" customFormat="1">
      <c r="B26" s="158"/>
      <c r="C26" s="411" t="s">
        <v>112</v>
      </c>
      <c r="D26" s="412"/>
      <c r="E26" s="412"/>
      <c r="F26" s="412"/>
      <c r="G26" s="412"/>
      <c r="H26" s="412"/>
      <c r="I26" s="412"/>
      <c r="J26" s="412"/>
      <c r="K26" s="412"/>
      <c r="N26" s="99"/>
    </row>
    <row r="27" spans="2:14" s="49" customFormat="1" ht="11.25" customHeight="1">
      <c r="B27" s="158"/>
      <c r="C27" s="166"/>
      <c r="D27" s="167"/>
      <c r="E27" s="167"/>
      <c r="F27" s="167"/>
      <c r="G27" s="167"/>
      <c r="H27" s="167"/>
      <c r="I27" s="167"/>
      <c r="J27" s="167"/>
      <c r="K27" s="167"/>
      <c r="N27" s="99"/>
    </row>
    <row r="28" spans="2:14" s="48" customFormat="1" ht="23.45" customHeight="1">
      <c r="B28" s="70" t="s">
        <v>60</v>
      </c>
      <c r="C28" s="71"/>
      <c r="D28" s="71"/>
      <c r="E28" s="71"/>
      <c r="F28" s="71"/>
      <c r="G28" s="71"/>
      <c r="H28" s="71"/>
      <c r="I28" s="71"/>
      <c r="J28" s="71"/>
      <c r="K28" s="71"/>
    </row>
    <row r="29" spans="2:14" s="48" customFormat="1" ht="36" customHeight="1">
      <c r="B29" s="91" t="s">
        <v>55</v>
      </c>
      <c r="C29" s="413" t="s">
        <v>110</v>
      </c>
      <c r="D29" s="414"/>
      <c r="E29" s="414"/>
      <c r="F29" s="414"/>
      <c r="G29" s="414"/>
      <c r="H29" s="414"/>
      <c r="I29" s="414"/>
      <c r="J29" s="414"/>
      <c r="K29" s="414"/>
    </row>
    <row r="30" spans="2:14" s="48" customFormat="1" ht="18">
      <c r="B30" s="91"/>
      <c r="C30" s="415" t="s">
        <v>108</v>
      </c>
      <c r="D30" s="414"/>
      <c r="E30" s="414"/>
      <c r="F30" s="414"/>
      <c r="G30" s="414"/>
      <c r="H30" s="414"/>
      <c r="I30" s="414"/>
      <c r="J30" s="414"/>
      <c r="K30" s="414"/>
    </row>
    <row r="31" spans="2:14" s="49" customFormat="1" ht="23.45" customHeight="1">
      <c r="B31" s="158" t="s">
        <v>55</v>
      </c>
      <c r="C31" s="64" t="s">
        <v>111</v>
      </c>
    </row>
    <row r="32" spans="2:14" s="48" customFormat="1" ht="15.75"/>
    <row r="33" spans="2:11" s="48" customFormat="1" ht="23.45" customHeight="1">
      <c r="B33" s="271" t="s">
        <v>136</v>
      </c>
      <c r="C33" s="71"/>
      <c r="D33" s="71"/>
      <c r="E33" s="71"/>
      <c r="F33" s="71"/>
      <c r="G33" s="71"/>
      <c r="H33" s="71"/>
      <c r="I33" s="71"/>
      <c r="J33" s="71"/>
      <c r="K33" s="71"/>
    </row>
    <row r="34" spans="2:11" s="48" customFormat="1" ht="23.45" customHeight="1">
      <c r="B34" s="72" t="s">
        <v>55</v>
      </c>
      <c r="C34" s="170" t="s">
        <v>122</v>
      </c>
    </row>
    <row r="35" spans="2:11" s="48" customFormat="1" ht="23.45" customHeight="1">
      <c r="B35" s="70" t="s">
        <v>61</v>
      </c>
      <c r="C35" s="71"/>
      <c r="D35" s="71"/>
      <c r="E35" s="71"/>
      <c r="F35" s="71"/>
      <c r="G35" s="71"/>
      <c r="H35" s="71"/>
      <c r="I35" s="71"/>
      <c r="J35" s="71"/>
      <c r="K35" s="71"/>
    </row>
    <row r="36" spans="2:11" s="48" customFormat="1" ht="23.45" customHeight="1">
      <c r="B36" s="72" t="s">
        <v>55</v>
      </c>
      <c r="C36" s="172" t="s">
        <v>106</v>
      </c>
    </row>
    <row r="37" spans="2:11" s="48" customFormat="1" ht="23.45" customHeight="1">
      <c r="B37" s="72" t="s">
        <v>55</v>
      </c>
      <c r="C37" s="168" t="s">
        <v>96</v>
      </c>
    </row>
    <row r="38" spans="2:11" s="49" customFormat="1">
      <c r="B38" s="158"/>
      <c r="C38" s="168" t="s">
        <v>97</v>
      </c>
    </row>
    <row r="39" spans="2:11" s="49" customFormat="1">
      <c r="B39" s="158"/>
      <c r="C39" s="168" t="s">
        <v>98</v>
      </c>
    </row>
    <row r="40" spans="2:11" s="49" customFormat="1">
      <c r="B40" s="158"/>
      <c r="C40" s="168" t="s">
        <v>99</v>
      </c>
    </row>
    <row r="41" spans="2:11" s="49" customFormat="1">
      <c r="B41" s="158"/>
      <c r="C41" s="168"/>
    </row>
    <row r="42" spans="2:11" s="49" customFormat="1">
      <c r="B42" s="158"/>
      <c r="C42" s="168"/>
    </row>
    <row r="43" spans="2:11" s="49" customFormat="1">
      <c r="B43" s="158"/>
      <c r="C43" s="168"/>
    </row>
    <row r="44" spans="2:11" s="49" customFormat="1">
      <c r="B44" s="158"/>
      <c r="C44" s="168"/>
    </row>
    <row r="45" spans="2:11" s="49" customFormat="1">
      <c r="B45" s="158"/>
      <c r="C45" s="168"/>
    </row>
    <row r="46" spans="2:11" s="49" customFormat="1">
      <c r="B46" s="158"/>
      <c r="C46" s="168"/>
    </row>
    <row r="47" spans="2:11" s="49" customFormat="1">
      <c r="B47" s="158"/>
      <c r="C47" s="168"/>
    </row>
    <row r="48" spans="2:11" s="49" customFormat="1">
      <c r="B48" s="158"/>
      <c r="C48" s="168"/>
    </row>
    <row r="49" spans="2:3" s="49" customFormat="1">
      <c r="B49" s="158"/>
      <c r="C49" s="168"/>
    </row>
    <row r="50" spans="2:3" s="49" customFormat="1">
      <c r="B50" s="158"/>
      <c r="C50" s="168"/>
    </row>
    <row r="51" spans="2:3" s="49" customFormat="1">
      <c r="B51" s="158"/>
      <c r="C51" s="168"/>
    </row>
    <row r="52" spans="2:3" s="49" customFormat="1">
      <c r="B52" s="158"/>
      <c r="C52" s="168"/>
    </row>
    <row r="53" spans="2:3" s="49" customFormat="1">
      <c r="B53" s="158"/>
      <c r="C53" s="168"/>
    </row>
    <row r="54" spans="2:3" s="49" customFormat="1">
      <c r="B54" s="158"/>
      <c r="C54" s="168"/>
    </row>
    <row r="55" spans="2:3" s="49" customFormat="1">
      <c r="B55" s="158"/>
      <c r="C55" s="168"/>
    </row>
    <row r="56" spans="2:3" s="49" customFormat="1">
      <c r="B56" s="158"/>
      <c r="C56" s="168"/>
    </row>
    <row r="57" spans="2:3" s="49" customFormat="1">
      <c r="B57" s="171"/>
      <c r="C57" s="159" t="s">
        <v>100</v>
      </c>
    </row>
    <row r="58" spans="2:3" s="49" customFormat="1">
      <c r="B58" s="171"/>
      <c r="C58" s="159"/>
    </row>
    <row r="59" spans="2:3" s="49" customFormat="1">
      <c r="B59" s="171"/>
      <c r="C59" s="159"/>
    </row>
    <row r="60" spans="2:3" s="49" customFormat="1">
      <c r="B60" s="171"/>
      <c r="C60" s="159"/>
    </row>
    <row r="61" spans="2:3" s="49" customFormat="1">
      <c r="B61" s="171"/>
      <c r="C61" s="159"/>
    </row>
    <row r="62" spans="2:3" s="49" customFormat="1">
      <c r="B62" s="171"/>
      <c r="C62" s="159"/>
    </row>
    <row r="63" spans="2:3" s="49" customFormat="1">
      <c r="B63" s="171"/>
      <c r="C63" s="159"/>
    </row>
    <row r="64" spans="2:3" s="49" customFormat="1">
      <c r="B64" s="171"/>
      <c r="C64" s="159"/>
    </row>
    <row r="65" spans="2:3" s="49" customFormat="1">
      <c r="B65" s="171"/>
      <c r="C65" s="159"/>
    </row>
    <row r="66" spans="2:3" s="49" customFormat="1">
      <c r="B66" s="171"/>
      <c r="C66" s="159"/>
    </row>
    <row r="67" spans="2:3" s="49" customFormat="1">
      <c r="B67" s="171"/>
      <c r="C67" s="159"/>
    </row>
    <row r="68" spans="2:3" s="49" customFormat="1">
      <c r="B68" s="171"/>
      <c r="C68" s="159"/>
    </row>
    <row r="69" spans="2:3" s="49" customFormat="1">
      <c r="B69" s="171"/>
      <c r="C69" s="159"/>
    </row>
    <row r="70" spans="2:3" s="49" customFormat="1">
      <c r="B70" s="171"/>
      <c r="C70" s="159"/>
    </row>
    <row r="71" spans="2:3" s="49" customFormat="1">
      <c r="B71" s="171"/>
      <c r="C71" s="159"/>
    </row>
    <row r="72" spans="2:3" s="49" customFormat="1">
      <c r="B72" s="171"/>
      <c r="C72" s="159"/>
    </row>
    <row r="73" spans="2:3" s="49" customFormat="1">
      <c r="B73" s="171"/>
      <c r="C73" s="159"/>
    </row>
    <row r="74" spans="2:3" s="49" customFormat="1">
      <c r="B74" s="171"/>
      <c r="C74" s="159"/>
    </row>
    <row r="75" spans="2:3" s="49" customFormat="1">
      <c r="B75" s="171"/>
      <c r="C75" s="159"/>
    </row>
    <row r="76" spans="2:3" s="49" customFormat="1">
      <c r="B76" s="171"/>
      <c r="C76" s="159"/>
    </row>
    <row r="77" spans="2:3" s="49" customFormat="1">
      <c r="B77" s="171"/>
      <c r="C77" s="159"/>
    </row>
    <row r="78" spans="2:3" s="49" customFormat="1">
      <c r="B78" s="171"/>
      <c r="C78" s="159"/>
    </row>
    <row r="79" spans="2:3" s="49" customFormat="1">
      <c r="B79" s="171"/>
      <c r="C79" s="159" t="s">
        <v>101</v>
      </c>
    </row>
    <row r="80" spans="2:3" s="49" customFormat="1">
      <c r="B80" s="171"/>
      <c r="C80" s="159" t="s">
        <v>102</v>
      </c>
    </row>
    <row r="81" spans="1:14" s="49" customFormat="1">
      <c r="B81" s="171"/>
      <c r="C81" s="173" t="s">
        <v>105</v>
      </c>
    </row>
    <row r="82" spans="1:14" s="49" customFormat="1">
      <c r="B82" s="164" t="s">
        <v>82</v>
      </c>
      <c r="C82" s="159" t="s">
        <v>103</v>
      </c>
    </row>
    <row r="83" spans="1:14" s="49" customFormat="1" ht="18">
      <c r="B83" s="72" t="s">
        <v>55</v>
      </c>
      <c r="C83" s="159" t="s">
        <v>104</v>
      </c>
    </row>
    <row r="84" spans="1:14" s="49" customFormat="1" ht="23.45" customHeight="1"/>
    <row r="85" spans="1:14" s="48" customFormat="1" ht="21.75" customHeight="1">
      <c r="D85" s="169" t="s">
        <v>58</v>
      </c>
      <c r="N85" s="99"/>
    </row>
    <row r="86" spans="1:14" s="48" customFormat="1" ht="23.45" customHeight="1">
      <c r="C86" s="61"/>
      <c r="D86" s="176" t="s">
        <v>94</v>
      </c>
      <c r="N86" s="99"/>
    </row>
    <row r="87" spans="1:14" s="48" customFormat="1" ht="15.75">
      <c r="D87" s="174" t="s">
        <v>95</v>
      </c>
      <c r="N87" s="156"/>
    </row>
    <row r="88" spans="1:14" s="48" customFormat="1" ht="15.75">
      <c r="D88" s="175" t="s">
        <v>109</v>
      </c>
      <c r="N88" s="99"/>
    </row>
    <row r="89" spans="1:14" s="57" customFormat="1" ht="3.75" customHeight="1">
      <c r="A89" s="59"/>
      <c r="B89" s="59"/>
      <c r="C89" s="63"/>
    </row>
    <row r="90" spans="1:14" s="57" customFormat="1" ht="17.25" customHeight="1">
      <c r="C90" s="64"/>
      <c r="E90" s="60"/>
    </row>
    <row r="91" spans="1:14" s="48" customFormat="1" ht="23.45" customHeight="1">
      <c r="B91" s="271" t="s">
        <v>123</v>
      </c>
      <c r="C91" s="71"/>
      <c r="D91" s="71"/>
      <c r="E91" s="71"/>
      <c r="F91" s="71"/>
      <c r="G91" s="71"/>
      <c r="H91" s="71"/>
      <c r="I91" s="71"/>
      <c r="J91" s="71"/>
      <c r="K91" s="71"/>
    </row>
    <row r="92" spans="1:14" s="48" customFormat="1" ht="23.45" customHeight="1">
      <c r="B92" s="72" t="s">
        <v>55</v>
      </c>
      <c r="C92" s="168" t="s">
        <v>124</v>
      </c>
    </row>
    <row r="93" spans="1:14" s="48" customFormat="1" ht="23.45" customHeight="1">
      <c r="B93" s="72" t="s">
        <v>55</v>
      </c>
      <c r="C93" s="168" t="s">
        <v>125</v>
      </c>
    </row>
    <row r="94" spans="1:14" s="57" customFormat="1" ht="17.25" customHeight="1">
      <c r="C94" s="173" t="s">
        <v>126</v>
      </c>
      <c r="E94" s="65"/>
      <c r="H94" s="59"/>
      <c r="I94" s="65"/>
      <c r="N94" s="99"/>
    </row>
    <row r="95" spans="1:14" s="57" customFormat="1" ht="17.25" customHeight="1">
      <c r="C95" s="64"/>
      <c r="E95" s="65"/>
      <c r="J95" s="65"/>
      <c r="N95" s="99"/>
    </row>
    <row r="96" spans="1:14" s="48" customFormat="1" ht="23.45" customHeight="1">
      <c r="B96" s="72" t="s">
        <v>55</v>
      </c>
      <c r="C96" s="168" t="s">
        <v>127</v>
      </c>
    </row>
    <row r="97" spans="2:14" s="57" customFormat="1" ht="17.25" customHeight="1">
      <c r="C97" s="64"/>
      <c r="E97" s="60"/>
    </row>
    <row r="98" spans="2:14" s="48" customFormat="1" ht="23.45" customHeight="1">
      <c r="B98" s="271" t="s">
        <v>137</v>
      </c>
      <c r="C98" s="71"/>
      <c r="D98" s="71"/>
      <c r="E98" s="71"/>
      <c r="F98" s="71"/>
      <c r="G98" s="71"/>
      <c r="H98" s="71"/>
      <c r="I98" s="71"/>
      <c r="J98" s="71"/>
      <c r="K98" s="71"/>
    </row>
    <row r="99" spans="2:14" s="48" customFormat="1" ht="23.45" customHeight="1">
      <c r="B99" s="72" t="s">
        <v>55</v>
      </c>
      <c r="C99" s="168" t="s">
        <v>128</v>
      </c>
    </row>
    <row r="100" spans="2:14" s="48" customFormat="1" ht="18">
      <c r="B100" s="72"/>
      <c r="C100" s="168" t="s">
        <v>129</v>
      </c>
    </row>
    <row r="101" spans="2:14" s="48" customFormat="1" ht="23.45" customHeight="1">
      <c r="B101" s="72" t="s">
        <v>55</v>
      </c>
      <c r="C101" s="168" t="s">
        <v>144</v>
      </c>
    </row>
    <row r="102" spans="2:14" s="57" customFormat="1" ht="17.25" customHeight="1">
      <c r="C102" s="168" t="s">
        <v>145</v>
      </c>
      <c r="E102" s="65"/>
      <c r="H102" s="59"/>
      <c r="I102" s="65"/>
      <c r="N102" s="99"/>
    </row>
    <row r="103" spans="2:14" s="57" customFormat="1" ht="17.25" customHeight="1">
      <c r="C103" s="64"/>
      <c r="E103" s="65"/>
      <c r="J103" s="65"/>
      <c r="N103" s="99"/>
    </row>
    <row r="104" spans="2:14" s="48" customFormat="1" ht="42.75" customHeight="1">
      <c r="B104" s="72" t="s">
        <v>55</v>
      </c>
      <c r="C104" s="168" t="s">
        <v>130</v>
      </c>
    </row>
    <row r="105" spans="2:14" s="64" customFormat="1">
      <c r="N105" s="99"/>
    </row>
    <row r="106" spans="2:14" s="64" customFormat="1" ht="18">
      <c r="B106" s="72" t="s">
        <v>55</v>
      </c>
      <c r="C106" s="272" t="s">
        <v>146</v>
      </c>
      <c r="N106" s="99"/>
    </row>
    <row r="107" spans="2:14" s="64" customFormat="1">
      <c r="C107" s="159" t="s">
        <v>147</v>
      </c>
      <c r="N107" s="99"/>
    </row>
    <row r="108" spans="2:14" s="64" customFormat="1">
      <c r="C108" s="159" t="s">
        <v>148</v>
      </c>
      <c r="N108" s="99"/>
    </row>
    <row r="109" spans="2:14" s="64" customFormat="1">
      <c r="C109" s="64" t="s">
        <v>149</v>
      </c>
      <c r="N109" s="99"/>
    </row>
    <row r="110" spans="2:14" s="64" customFormat="1">
      <c r="C110" s="159" t="s">
        <v>131</v>
      </c>
      <c r="N110" s="99"/>
    </row>
    <row r="111" spans="2:14" s="64" customFormat="1">
      <c r="N111" s="99"/>
    </row>
    <row r="112" spans="2:14" s="64" customFormat="1">
      <c r="N112" s="99"/>
    </row>
    <row r="113" spans="5:14" s="57" customFormat="1" ht="15.75">
      <c r="N113" s="99"/>
    </row>
    <row r="114" spans="5:14" s="57" customFormat="1" ht="15.75">
      <c r="N114" s="99"/>
    </row>
    <row r="115" spans="5:14" s="57" customFormat="1" ht="15.75">
      <c r="N115" s="99"/>
    </row>
    <row r="116" spans="5:14" s="57" customFormat="1" ht="15.75">
      <c r="N116" s="99"/>
    </row>
    <row r="117" spans="5:14" s="57" customFormat="1" ht="15.75">
      <c r="N117" s="99"/>
    </row>
    <row r="118" spans="5:14" s="57" customFormat="1" ht="15.75">
      <c r="E118" s="58"/>
      <c r="F118" s="58"/>
      <c r="G118" s="58"/>
      <c r="H118" s="58"/>
      <c r="I118" s="58"/>
      <c r="J118" s="58"/>
      <c r="K118" s="58"/>
      <c r="L118" s="58"/>
      <c r="N118" s="99"/>
    </row>
    <row r="119" spans="5:14" s="57" customFormat="1" ht="15.75">
      <c r="E119" s="66"/>
      <c r="F119" s="67"/>
      <c r="N119" s="99"/>
    </row>
    <row r="120" spans="5:14" s="57" customFormat="1" ht="15.75">
      <c r="E120" s="66"/>
      <c r="F120" s="67"/>
      <c r="N120" s="99"/>
    </row>
    <row r="121" spans="5:14" s="57" customFormat="1" ht="15" customHeight="1">
      <c r="E121" s="66"/>
      <c r="F121" s="67"/>
      <c r="N121" s="99"/>
    </row>
    <row r="122" spans="5:14" s="57" customFormat="1" ht="15.75">
      <c r="E122" s="66"/>
      <c r="F122" s="67"/>
      <c r="N122" s="99"/>
    </row>
    <row r="123" spans="5:14" s="57" customFormat="1" ht="15.75">
      <c r="E123" s="66"/>
      <c r="F123" s="67"/>
      <c r="N123" s="99"/>
    </row>
    <row r="124" spans="5:14" s="57" customFormat="1" ht="15.75">
      <c r="E124" s="66"/>
      <c r="F124" s="67"/>
      <c r="N124" s="99"/>
    </row>
    <row r="125" spans="5:14" s="57" customFormat="1" ht="15.75">
      <c r="E125" s="66"/>
      <c r="F125" s="67"/>
      <c r="N125" s="99"/>
    </row>
    <row r="126" spans="5:14" s="57" customFormat="1" ht="15.75">
      <c r="E126" s="66"/>
      <c r="F126" s="67"/>
      <c r="N126" s="99"/>
    </row>
    <row r="127" spans="5:14" s="57" customFormat="1" ht="15.75">
      <c r="E127" s="66"/>
      <c r="F127" s="67"/>
      <c r="N127" s="99"/>
    </row>
    <row r="128" spans="5:14" s="57" customFormat="1" ht="15.75">
      <c r="E128" s="66"/>
      <c r="F128" s="67"/>
      <c r="N128" s="99"/>
    </row>
    <row r="129" spans="5:14" s="57" customFormat="1" ht="15.75">
      <c r="E129" s="66"/>
      <c r="F129" s="67"/>
      <c r="N129" s="99"/>
    </row>
    <row r="130" spans="5:14" s="57" customFormat="1" ht="15.75">
      <c r="E130" s="66"/>
      <c r="F130" s="67"/>
      <c r="N130" s="99"/>
    </row>
    <row r="131" spans="5:14" s="57" customFormat="1" ht="15" customHeight="1">
      <c r="E131" s="66"/>
      <c r="F131" s="67"/>
      <c r="N131" s="99"/>
    </row>
    <row r="132" spans="5:14" s="57" customFormat="1" ht="15.75">
      <c r="N132" s="99"/>
    </row>
    <row r="133" spans="5:14" s="57" customFormat="1" ht="15.75">
      <c r="E133" s="62"/>
      <c r="N133" s="99"/>
    </row>
    <row r="134" spans="5:14" s="57" customFormat="1" ht="15.75">
      <c r="E134" s="68"/>
      <c r="N134" s="99"/>
    </row>
    <row r="135" spans="5:14" s="57" customFormat="1" ht="15.75">
      <c r="N135" s="99"/>
    </row>
    <row r="136" spans="5:14" s="57" customFormat="1" ht="15.75">
      <c r="N136" s="99"/>
    </row>
    <row r="137" spans="5:14" s="57" customFormat="1" ht="15.75">
      <c r="N137" s="99"/>
    </row>
    <row r="140" spans="5:14" s="57" customFormat="1" ht="12.2" customHeight="1">
      <c r="N140" s="99"/>
    </row>
  </sheetData>
  <sheetProtection sheet="1" objects="1" scenarios="1"/>
  <mergeCells count="4">
    <mergeCell ref="C24:K24"/>
    <mergeCell ref="C29:K29"/>
    <mergeCell ref="C26:K26"/>
    <mergeCell ref="C30:K30"/>
  </mergeCells>
  <pageMargins left="0.51181102362204722" right="0.51181102362204722" top="0.55118110236220474" bottom="0.55118110236220474" header="0.31496062992125984" footer="0.31496062992125984"/>
  <pageSetup paperSize="9" scale="85" orientation="portrait" r:id="rId1"/>
  <rowBreaks count="1" manualBreakCount="1">
    <brk id="36" max="16383" man="1"/>
  </rowBreaks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3"/>
  <sheetViews>
    <sheetView showGridLines="0" topLeftCell="A37" workbookViewId="0">
      <selection activeCell="F4" sqref="F4"/>
    </sheetView>
  </sheetViews>
  <sheetFormatPr defaultRowHeight="15"/>
  <sheetData>
    <row r="1" spans="1:11" ht="15.75">
      <c r="A1" s="408" t="s">
        <v>173</v>
      </c>
    </row>
    <row r="2" spans="1:11">
      <c r="A2" s="407" t="s">
        <v>171</v>
      </c>
      <c r="B2" s="407"/>
      <c r="C2" s="407"/>
      <c r="D2" s="407"/>
      <c r="E2" s="407"/>
      <c r="F2" s="407"/>
      <c r="G2" s="407"/>
      <c r="H2" s="407"/>
      <c r="I2" s="407"/>
      <c r="J2" s="407"/>
    </row>
    <row r="3" spans="1:11" ht="15.95" customHeight="1">
      <c r="A3" s="407" t="s">
        <v>177</v>
      </c>
      <c r="B3" s="407"/>
      <c r="C3" s="407"/>
      <c r="D3" s="407"/>
      <c r="E3" s="407"/>
    </row>
    <row r="4" spans="1:11" ht="26.25">
      <c r="A4" s="405" t="s">
        <v>174</v>
      </c>
    </row>
    <row r="5" spans="1:11">
      <c r="A5" s="406" t="s">
        <v>164</v>
      </c>
      <c r="B5" s="406"/>
      <c r="C5" s="406"/>
      <c r="D5" s="406"/>
      <c r="E5" s="406"/>
      <c r="F5" s="406"/>
      <c r="G5" s="406"/>
      <c r="H5" s="406"/>
      <c r="I5" s="406"/>
      <c r="J5" s="406"/>
      <c r="K5" s="406"/>
    </row>
    <row r="6" spans="1:11">
      <c r="A6" s="406" t="s">
        <v>165</v>
      </c>
      <c r="B6" s="406"/>
      <c r="C6" s="406"/>
      <c r="D6" s="406"/>
      <c r="E6" s="406"/>
      <c r="F6" s="406"/>
      <c r="G6" s="406"/>
      <c r="H6" s="406"/>
      <c r="I6" s="406"/>
      <c r="J6" s="406"/>
      <c r="K6" s="406"/>
    </row>
    <row r="7" spans="1:11">
      <c r="A7" s="406"/>
      <c r="B7" s="406"/>
      <c r="C7" s="406"/>
      <c r="D7" s="406"/>
      <c r="E7" s="406"/>
      <c r="F7" s="406"/>
      <c r="G7" s="406"/>
      <c r="H7" s="406"/>
      <c r="I7" s="406"/>
      <c r="J7" s="406"/>
      <c r="K7" s="406"/>
    </row>
    <row r="8" spans="1:11">
      <c r="A8" s="406" t="s">
        <v>166</v>
      </c>
      <c r="B8" s="406"/>
      <c r="C8" s="406"/>
      <c r="D8" s="406"/>
      <c r="E8" s="406"/>
      <c r="F8" s="406"/>
      <c r="G8" s="406"/>
      <c r="H8" s="406"/>
      <c r="I8" s="406"/>
      <c r="J8" s="406"/>
      <c r="K8" s="406"/>
    </row>
    <row r="35" spans="1:13">
      <c r="A35" s="406" t="s">
        <v>170</v>
      </c>
      <c r="B35" s="406"/>
      <c r="C35" s="406"/>
      <c r="D35" s="406"/>
      <c r="E35" s="406"/>
      <c r="F35" s="406"/>
      <c r="G35" s="406"/>
      <c r="H35" s="406"/>
      <c r="I35" s="406"/>
      <c r="J35" s="406"/>
      <c r="K35" s="406"/>
      <c r="L35" s="406"/>
      <c r="M35" s="406"/>
    </row>
    <row r="36" spans="1:13">
      <c r="A36" s="406" t="s">
        <v>167</v>
      </c>
      <c r="B36" s="406"/>
      <c r="C36" s="406"/>
      <c r="D36" s="406"/>
      <c r="E36" s="406"/>
      <c r="F36" s="406"/>
      <c r="G36" s="406"/>
      <c r="H36" s="406"/>
      <c r="I36" s="406"/>
      <c r="J36" s="406"/>
      <c r="K36" s="406"/>
      <c r="L36" s="406"/>
      <c r="M36" s="406"/>
    </row>
    <row r="37" spans="1:13">
      <c r="A37" s="406" t="s">
        <v>176</v>
      </c>
      <c r="B37" s="406"/>
      <c r="C37" s="406"/>
      <c r="D37" s="406"/>
      <c r="E37" s="406"/>
      <c r="F37" s="406"/>
      <c r="G37" s="406"/>
      <c r="H37" s="406"/>
      <c r="I37" s="406"/>
      <c r="J37" s="406"/>
      <c r="K37" s="406"/>
      <c r="L37" s="406"/>
      <c r="M37" s="406"/>
    </row>
    <row r="38" spans="1:13">
      <c r="A38" s="406" t="s">
        <v>168</v>
      </c>
      <c r="B38" s="406"/>
      <c r="C38" s="406"/>
      <c r="D38" s="406"/>
      <c r="E38" s="406"/>
      <c r="F38" s="406"/>
      <c r="G38" s="406"/>
      <c r="H38" s="406"/>
      <c r="I38" s="406"/>
      <c r="J38" s="406"/>
      <c r="K38" s="406"/>
      <c r="L38" s="406"/>
      <c r="M38" s="406"/>
    </row>
    <row r="39" spans="1:13">
      <c r="A39" s="406" t="s">
        <v>169</v>
      </c>
      <c r="B39" s="406"/>
      <c r="C39" s="406"/>
      <c r="D39" s="406"/>
      <c r="E39" s="406"/>
      <c r="F39" s="406"/>
      <c r="G39" s="406"/>
      <c r="H39" s="406"/>
      <c r="I39" s="406"/>
      <c r="J39" s="406"/>
      <c r="K39" s="406"/>
      <c r="L39" s="406"/>
      <c r="M39" s="406"/>
    </row>
    <row r="57" spans="1:7">
      <c r="A57" s="406" t="s">
        <v>172</v>
      </c>
      <c r="B57" s="406"/>
      <c r="C57" s="406"/>
      <c r="D57" s="406"/>
      <c r="E57" s="406"/>
      <c r="F57" s="406"/>
      <c r="G57" s="406"/>
    </row>
    <row r="73" spans="2:2" ht="21">
      <c r="B73" s="404" t="s">
        <v>175</v>
      </c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">
    <tabColor rgb="FF92D050"/>
  </sheetPr>
  <dimension ref="A1:BF72"/>
  <sheetViews>
    <sheetView tabSelected="1" zoomScale="80" zoomScaleNormal="80" workbookViewId="0">
      <pane xSplit="6" ySplit="10" topLeftCell="G11" activePane="bottomRight" state="frozenSplit"/>
      <selection pane="topRight" activeCell="M22" sqref="M22"/>
      <selection pane="bottomLeft" activeCell="B7" sqref="B7"/>
      <selection pane="bottomRight" activeCell="A52" sqref="A52"/>
    </sheetView>
  </sheetViews>
  <sheetFormatPr defaultColWidth="9.140625" defaultRowHeight="15"/>
  <cols>
    <col min="1" max="1" width="1.42578125" style="4" customWidth="1"/>
    <col min="2" max="2" width="5.42578125" style="17" customWidth="1"/>
    <col min="3" max="3" width="7.85546875" style="1" customWidth="1"/>
    <col min="4" max="4" width="4.7109375" style="1" bestFit="1" customWidth="1"/>
    <col min="5" max="5" width="20.7109375" style="1" customWidth="1"/>
    <col min="6" max="6" width="16.85546875" style="1" customWidth="1"/>
    <col min="7" max="7" width="7.85546875" style="2" customWidth="1"/>
    <col min="8" max="8" width="6.28515625" style="2" customWidth="1"/>
    <col min="9" max="9" width="6.42578125" style="2" customWidth="1"/>
    <col min="10" max="10" width="7.140625" style="2" customWidth="1"/>
    <col min="11" max="14" width="4.5703125" style="2" customWidth="1"/>
    <col min="15" max="15" width="6.28515625" style="3" customWidth="1"/>
    <col min="16" max="16" width="7.28515625" style="2" customWidth="1"/>
    <col min="17" max="17" width="5.7109375" style="2" bestFit="1" customWidth="1"/>
    <col min="18" max="18" width="7.140625" style="3" bestFit="1" customWidth="1"/>
    <col min="19" max="19" width="5.85546875" style="3" customWidth="1"/>
    <col min="20" max="21" width="6.7109375" style="2" bestFit="1" customWidth="1"/>
    <col min="22" max="22" width="6.85546875" style="2" customWidth="1"/>
    <col min="23" max="23" width="7.5703125" style="2" customWidth="1"/>
    <col min="24" max="27" width="4.5703125" style="2" customWidth="1"/>
    <col min="28" max="28" width="6" style="2" bestFit="1" customWidth="1"/>
    <col min="29" max="29" width="6.140625" style="2" customWidth="1"/>
    <col min="30" max="30" width="5.7109375" style="2" bestFit="1" customWidth="1"/>
    <col min="31" max="31" width="8.5703125" style="3" bestFit="1" customWidth="1"/>
    <col min="32" max="32" width="4.5703125" style="3" bestFit="1" customWidth="1"/>
    <col min="33" max="33" width="5.85546875" style="2" customWidth="1"/>
    <col min="34" max="34" width="6.28515625" style="2" customWidth="1"/>
    <col min="35" max="35" width="6" style="2" bestFit="1" customWidth="1"/>
    <col min="36" max="36" width="7.7109375" style="2" customWidth="1"/>
    <col min="37" max="40" width="4.5703125" style="2" customWidth="1"/>
    <col min="41" max="41" width="6" style="2" bestFit="1" customWidth="1"/>
    <col min="42" max="42" width="6" style="2" customWidth="1"/>
    <col min="43" max="43" width="5.5703125" style="2" bestFit="1" customWidth="1"/>
    <col min="44" max="44" width="7.140625" style="3" bestFit="1" customWidth="1"/>
    <col min="45" max="45" width="4.5703125" style="3" bestFit="1" customWidth="1"/>
    <col min="46" max="46" width="5.42578125" style="2" customWidth="1"/>
    <col min="47" max="47" width="5.85546875" style="2" customWidth="1"/>
    <col min="48" max="48" width="6.140625" style="2" customWidth="1"/>
    <col min="49" max="49" width="7.5703125" style="2" customWidth="1"/>
    <col min="50" max="53" width="4.5703125" style="2" customWidth="1"/>
    <col min="54" max="54" width="6" style="2" bestFit="1" customWidth="1"/>
    <col min="55" max="55" width="6" style="2" customWidth="1"/>
    <col min="56" max="56" width="5.7109375" style="2" bestFit="1" customWidth="1"/>
    <col min="57" max="57" width="7.42578125" style="3" customWidth="1"/>
    <col min="58" max="58" width="4.5703125" style="3" bestFit="1" customWidth="1"/>
    <col min="59" max="16384" width="9.140625" style="4"/>
  </cols>
  <sheetData>
    <row r="1" spans="1:58" ht="5.45" customHeight="1">
      <c r="A1" s="4" t="str">
        <f>IF(AF10="","",RANK(AF10,AF$10:AF$102))</f>
        <v/>
      </c>
      <c r="B1" s="2"/>
    </row>
    <row r="2" spans="1:58" s="26" customFormat="1" ht="21">
      <c r="B2" s="27"/>
      <c r="D2" s="28"/>
      <c r="E2" s="29"/>
      <c r="F2" s="29"/>
      <c r="G2" s="30"/>
      <c r="K2" s="37">
        <f>Villkor!$G$5</f>
        <v>0</v>
      </c>
      <c r="L2" s="30"/>
      <c r="M2" s="30"/>
      <c r="N2" s="30"/>
      <c r="O2" s="31"/>
      <c r="P2" s="30"/>
      <c r="Q2" s="30"/>
      <c r="R2" s="31"/>
      <c r="T2" s="30"/>
      <c r="U2" s="30"/>
      <c r="X2" s="30"/>
      <c r="Z2" s="30"/>
      <c r="AA2" s="30"/>
      <c r="AD2" s="30"/>
      <c r="AF2" s="31"/>
      <c r="AG2" s="30"/>
      <c r="AH2" s="30"/>
      <c r="AI2" s="30"/>
      <c r="AJ2" s="30"/>
      <c r="AK2" s="30"/>
      <c r="AL2" s="30"/>
      <c r="AM2" s="30"/>
      <c r="AN2" s="30"/>
      <c r="AO2" s="37">
        <f>Villkor!$G$5</f>
        <v>0</v>
      </c>
      <c r="AP2" s="37"/>
      <c r="AQ2" s="30"/>
      <c r="AR2" s="31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1"/>
      <c r="BF2" s="31"/>
    </row>
    <row r="3" spans="1:58" s="26" customFormat="1" ht="18.75">
      <c r="B3" s="27"/>
      <c r="D3" s="28"/>
      <c r="E3" s="29"/>
      <c r="F3" s="29"/>
      <c r="G3" s="30"/>
      <c r="K3" s="31" t="str">
        <f>Villkor!$G$9&amp;" -  "&amp;Villkor!$G$8</f>
        <v xml:space="preserve"> -  </v>
      </c>
      <c r="L3" s="30"/>
      <c r="M3" s="30"/>
      <c r="N3" s="30"/>
      <c r="O3" s="31"/>
      <c r="P3" s="30"/>
      <c r="Q3" s="30"/>
      <c r="R3" s="31"/>
      <c r="S3" s="27"/>
      <c r="T3" s="30"/>
      <c r="U3" s="30"/>
      <c r="X3" s="30"/>
      <c r="Z3" s="30"/>
      <c r="AA3" s="30"/>
      <c r="AD3" s="30"/>
      <c r="AF3" s="31"/>
      <c r="AG3" s="30"/>
      <c r="AH3" s="30"/>
      <c r="AI3" s="30"/>
      <c r="AJ3" s="30"/>
      <c r="AK3" s="30"/>
      <c r="AL3" s="30"/>
      <c r="AM3" s="30"/>
      <c r="AN3" s="30"/>
      <c r="AO3" s="31" t="str">
        <f>Villkor!$G$9&amp;" -  "&amp;Villkor!$G$8</f>
        <v xml:space="preserve"> -  </v>
      </c>
      <c r="AP3" s="31"/>
      <c r="AQ3" s="30"/>
      <c r="AR3" s="31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1"/>
      <c r="BF3" s="31"/>
    </row>
    <row r="4" spans="1:58" s="26" customFormat="1" ht="18.75">
      <c r="B4" s="27"/>
      <c r="D4" s="28"/>
      <c r="E4" s="29"/>
      <c r="F4" s="29"/>
      <c r="G4" s="30"/>
      <c r="K4" s="31" t="str">
        <f>Villkor!$G$6&amp;",  "&amp;Villkor!$G$7</f>
        <v xml:space="preserve">,  </v>
      </c>
      <c r="L4" s="30"/>
      <c r="M4" s="30"/>
      <c r="N4" s="30"/>
      <c r="O4" s="31"/>
      <c r="P4" s="30"/>
      <c r="Q4" s="30"/>
      <c r="R4" s="31"/>
      <c r="S4" s="27"/>
      <c r="T4" s="30"/>
      <c r="U4" s="30"/>
      <c r="X4" s="30"/>
      <c r="Z4" s="30"/>
      <c r="AA4" s="30"/>
      <c r="AD4" s="30"/>
      <c r="AF4" s="31"/>
      <c r="AG4" s="30"/>
      <c r="AH4" s="30"/>
      <c r="AI4" s="30"/>
      <c r="AJ4" s="30"/>
      <c r="AK4" s="30"/>
      <c r="AL4" s="30"/>
      <c r="AM4" s="30"/>
      <c r="AN4" s="30"/>
      <c r="AO4" s="31" t="str">
        <f>Villkor!$G$6&amp;",  "&amp;Villkor!$G$7</f>
        <v xml:space="preserve">,  </v>
      </c>
      <c r="AP4" s="31"/>
      <c r="AQ4" s="30"/>
      <c r="AR4" s="31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1"/>
      <c r="BF4" s="31"/>
    </row>
    <row r="5" spans="1:58" s="26" customFormat="1" ht="18.75">
      <c r="B5" s="27"/>
      <c r="D5" s="28"/>
      <c r="E5" s="29"/>
      <c r="F5" s="29"/>
      <c r="G5" s="30"/>
      <c r="K5" s="47" t="s">
        <v>30</v>
      </c>
      <c r="L5" s="30"/>
      <c r="M5" s="30"/>
      <c r="N5" s="30"/>
      <c r="O5" s="31"/>
      <c r="P5" s="30"/>
      <c r="Q5" s="30"/>
      <c r="R5" s="31"/>
      <c r="S5" s="27"/>
      <c r="T5" s="30"/>
      <c r="U5" s="30"/>
      <c r="X5" s="30"/>
      <c r="Z5" s="30"/>
      <c r="AA5" s="30"/>
      <c r="AD5" s="30"/>
      <c r="AF5" s="31"/>
      <c r="AG5" s="30"/>
      <c r="AH5" s="30"/>
      <c r="AI5" s="30"/>
      <c r="AJ5" s="30"/>
      <c r="AK5" s="30"/>
      <c r="AL5" s="30"/>
      <c r="AM5" s="30"/>
      <c r="AN5" s="30"/>
      <c r="AO5" s="47" t="s">
        <v>30</v>
      </c>
      <c r="AP5" s="47"/>
      <c r="AQ5" s="30"/>
      <c r="AR5" s="31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1"/>
      <c r="BF5" s="31"/>
    </row>
    <row r="6" spans="1:58" s="26" customFormat="1" ht="18.75">
      <c r="B6" s="32"/>
      <c r="C6" s="33"/>
      <c r="D6" s="34"/>
      <c r="E6" s="33"/>
      <c r="F6" s="33"/>
      <c r="G6" s="35"/>
      <c r="H6" s="35"/>
      <c r="I6" s="33"/>
      <c r="J6" s="33"/>
      <c r="K6" s="35"/>
      <c r="L6" s="35"/>
      <c r="M6" s="35"/>
      <c r="N6" s="35"/>
      <c r="O6" s="36"/>
      <c r="P6" s="35"/>
      <c r="Q6" s="35"/>
      <c r="R6" s="36"/>
      <c r="S6" s="32"/>
      <c r="T6" s="35"/>
      <c r="U6" s="35"/>
      <c r="V6" s="35"/>
      <c r="W6" s="35"/>
      <c r="X6" s="35"/>
      <c r="Y6" s="33"/>
      <c r="Z6" s="35"/>
      <c r="AA6" s="35"/>
      <c r="AB6" s="33"/>
      <c r="AC6" s="33"/>
      <c r="AD6" s="35"/>
      <c r="AE6" s="33"/>
      <c r="AF6" s="36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6"/>
      <c r="AS6" s="36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6"/>
      <c r="BF6" s="36"/>
    </row>
    <row r="7" spans="1:58">
      <c r="B7" s="2"/>
    </row>
    <row r="8" spans="1:58" ht="17.25">
      <c r="B8" s="432" t="s">
        <v>12</v>
      </c>
      <c r="C8" s="435" t="s">
        <v>14</v>
      </c>
      <c r="D8" s="436"/>
      <c r="E8" s="438" t="s">
        <v>17</v>
      </c>
      <c r="F8" s="441" t="s">
        <v>18</v>
      </c>
      <c r="G8" s="453" t="str">
        <f>Villkor!D13</f>
        <v>Redskap</v>
      </c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5"/>
      <c r="T8" s="416" t="str">
        <f>Villkor!D14</f>
        <v>Redskap</v>
      </c>
      <c r="U8" s="417"/>
      <c r="V8" s="417"/>
      <c r="W8" s="417"/>
      <c r="X8" s="417"/>
      <c r="Y8" s="417"/>
      <c r="Z8" s="417"/>
      <c r="AA8" s="417"/>
      <c r="AB8" s="417"/>
      <c r="AC8" s="417"/>
      <c r="AD8" s="417"/>
      <c r="AE8" s="417"/>
      <c r="AF8" s="418"/>
      <c r="AG8" s="444" t="str">
        <f>Villkor!D15</f>
        <v>Redskap</v>
      </c>
      <c r="AH8" s="445"/>
      <c r="AI8" s="445"/>
      <c r="AJ8" s="445"/>
      <c r="AK8" s="445"/>
      <c r="AL8" s="445"/>
      <c r="AM8" s="445"/>
      <c r="AN8" s="445"/>
      <c r="AO8" s="445"/>
      <c r="AP8" s="445"/>
      <c r="AQ8" s="445"/>
      <c r="AR8" s="445"/>
      <c r="AS8" s="446"/>
      <c r="AT8" s="416" t="str">
        <f>Villkor!D16</f>
        <v>Redskap</v>
      </c>
      <c r="AU8" s="417"/>
      <c r="AV8" s="417"/>
      <c r="AW8" s="417"/>
      <c r="AX8" s="417"/>
      <c r="AY8" s="417"/>
      <c r="AZ8" s="417"/>
      <c r="BA8" s="417"/>
      <c r="BB8" s="417"/>
      <c r="BC8" s="417"/>
      <c r="BD8" s="417"/>
      <c r="BE8" s="417"/>
      <c r="BF8" s="418"/>
    </row>
    <row r="9" spans="1:58" ht="15" customHeight="1">
      <c r="B9" s="433"/>
      <c r="C9" s="437"/>
      <c r="D9" s="437"/>
      <c r="E9" s="439"/>
      <c r="F9" s="442"/>
      <c r="G9" s="447" t="s">
        <v>162</v>
      </c>
      <c r="H9" s="448"/>
      <c r="I9" s="452"/>
      <c r="J9" s="390" t="s">
        <v>158</v>
      </c>
      <c r="K9" s="449" t="s">
        <v>11</v>
      </c>
      <c r="L9" s="448"/>
      <c r="M9" s="448"/>
      <c r="N9" s="448"/>
      <c r="O9" s="448"/>
      <c r="P9" s="372"/>
      <c r="Q9" s="430" t="s">
        <v>15</v>
      </c>
      <c r="R9" s="428" t="s">
        <v>1</v>
      </c>
      <c r="S9" s="450" t="s">
        <v>2</v>
      </c>
      <c r="T9" s="419" t="s">
        <v>162</v>
      </c>
      <c r="U9" s="420"/>
      <c r="V9" s="420"/>
      <c r="W9" s="397" t="s">
        <v>158</v>
      </c>
      <c r="X9" s="421" t="s">
        <v>11</v>
      </c>
      <c r="Y9" s="420"/>
      <c r="Z9" s="420"/>
      <c r="AA9" s="420"/>
      <c r="AB9" s="420"/>
      <c r="AC9" s="375"/>
      <c r="AD9" s="426" t="s">
        <v>15</v>
      </c>
      <c r="AE9" s="422" t="s">
        <v>1</v>
      </c>
      <c r="AF9" s="424" t="s">
        <v>2</v>
      </c>
      <c r="AG9" s="447" t="s">
        <v>162</v>
      </c>
      <c r="AH9" s="448"/>
      <c r="AI9" s="448"/>
      <c r="AJ9" s="396" t="s">
        <v>158</v>
      </c>
      <c r="AK9" s="449" t="s">
        <v>11</v>
      </c>
      <c r="AL9" s="448"/>
      <c r="AM9" s="448"/>
      <c r="AN9" s="448"/>
      <c r="AO9" s="448"/>
      <c r="AP9" s="396"/>
      <c r="AQ9" s="430" t="s">
        <v>15</v>
      </c>
      <c r="AR9" s="428" t="s">
        <v>1</v>
      </c>
      <c r="AS9" s="450" t="s">
        <v>2</v>
      </c>
      <c r="AT9" s="419" t="s">
        <v>162</v>
      </c>
      <c r="AU9" s="420"/>
      <c r="AV9" s="420"/>
      <c r="AW9" s="399" t="s">
        <v>158</v>
      </c>
      <c r="AX9" s="421" t="s">
        <v>11</v>
      </c>
      <c r="AY9" s="420"/>
      <c r="AZ9" s="420"/>
      <c r="BA9" s="420"/>
      <c r="BB9" s="420"/>
      <c r="BC9" s="399"/>
      <c r="BD9" s="426" t="s">
        <v>15</v>
      </c>
      <c r="BE9" s="422" t="s">
        <v>1</v>
      </c>
      <c r="BF9" s="424" t="s">
        <v>2</v>
      </c>
    </row>
    <row r="10" spans="1:58" ht="15.75">
      <c r="B10" s="434"/>
      <c r="C10" s="22" t="s">
        <v>13</v>
      </c>
      <c r="D10" s="22" t="s">
        <v>2</v>
      </c>
      <c r="E10" s="440"/>
      <c r="F10" s="443"/>
      <c r="G10" s="11" t="s">
        <v>153</v>
      </c>
      <c r="H10" s="12" t="s">
        <v>154</v>
      </c>
      <c r="I10" s="376" t="s">
        <v>161</v>
      </c>
      <c r="J10" s="13" t="s">
        <v>155</v>
      </c>
      <c r="K10" s="16" t="s">
        <v>9</v>
      </c>
      <c r="L10" s="12" t="s">
        <v>10</v>
      </c>
      <c r="M10" s="12" t="s">
        <v>156</v>
      </c>
      <c r="N10" s="12" t="s">
        <v>157</v>
      </c>
      <c r="O10" s="13" t="s">
        <v>1</v>
      </c>
      <c r="P10" s="383" t="s">
        <v>160</v>
      </c>
      <c r="Q10" s="431"/>
      <c r="R10" s="429"/>
      <c r="S10" s="451"/>
      <c r="T10" s="18" t="s">
        <v>153</v>
      </c>
      <c r="U10" s="19" t="s">
        <v>154</v>
      </c>
      <c r="V10" s="384" t="s">
        <v>159</v>
      </c>
      <c r="W10" s="398" t="s">
        <v>155</v>
      </c>
      <c r="X10" s="21" t="s">
        <v>9</v>
      </c>
      <c r="Y10" s="19" t="s">
        <v>10</v>
      </c>
      <c r="Z10" s="19" t="s">
        <v>156</v>
      </c>
      <c r="AA10" s="19" t="s">
        <v>157</v>
      </c>
      <c r="AB10" s="20" t="s">
        <v>1</v>
      </c>
      <c r="AC10" s="20" t="s">
        <v>160</v>
      </c>
      <c r="AD10" s="427"/>
      <c r="AE10" s="423"/>
      <c r="AF10" s="425"/>
      <c r="AG10" s="11" t="s">
        <v>153</v>
      </c>
      <c r="AH10" s="12" t="s">
        <v>154</v>
      </c>
      <c r="AI10" s="13" t="s">
        <v>159</v>
      </c>
      <c r="AJ10" s="395" t="s">
        <v>155</v>
      </c>
      <c r="AK10" s="16" t="s">
        <v>9</v>
      </c>
      <c r="AL10" s="12" t="s">
        <v>10</v>
      </c>
      <c r="AM10" s="12" t="s">
        <v>156</v>
      </c>
      <c r="AN10" s="12" t="s">
        <v>157</v>
      </c>
      <c r="AO10" s="13" t="s">
        <v>1</v>
      </c>
      <c r="AP10" s="395" t="s">
        <v>160</v>
      </c>
      <c r="AQ10" s="431"/>
      <c r="AR10" s="429"/>
      <c r="AS10" s="451"/>
      <c r="AT10" s="18" t="s">
        <v>153</v>
      </c>
      <c r="AU10" s="19" t="s">
        <v>154</v>
      </c>
      <c r="AV10" s="20" t="s">
        <v>159</v>
      </c>
      <c r="AW10" s="400" t="s">
        <v>155</v>
      </c>
      <c r="AX10" s="21" t="s">
        <v>9</v>
      </c>
      <c r="AY10" s="19" t="s">
        <v>10</v>
      </c>
      <c r="AZ10" s="19" t="s">
        <v>156</v>
      </c>
      <c r="BA10" s="19" t="s">
        <v>157</v>
      </c>
      <c r="BB10" s="20" t="s">
        <v>1</v>
      </c>
      <c r="BC10" s="400" t="s">
        <v>160</v>
      </c>
      <c r="BD10" s="427"/>
      <c r="BE10" s="423"/>
      <c r="BF10" s="425"/>
    </row>
    <row r="11" spans="1:58" ht="16.5" customHeight="1">
      <c r="B11" s="129">
        <v>1</v>
      </c>
      <c r="C11" s="144" t="str">
        <f t="shared" ref="C11:C42" si="0">IF($E11="","",IF(O11="",0,(R11+AE11+AR11+BE11)))</f>
        <v/>
      </c>
      <c r="D11" s="145" t="str">
        <f t="shared" ref="D11:D18" si="1">IF(C11="","",RANK(C11,C$11:C$67))</f>
        <v/>
      </c>
      <c r="E11" s="134"/>
      <c r="F11" s="135"/>
      <c r="G11" s="136"/>
      <c r="H11" s="137"/>
      <c r="I11" s="379" t="str">
        <f>IF($E11="","",IF(G11="",0,(G11+H11)))</f>
        <v/>
      </c>
      <c r="J11" s="380"/>
      <c r="K11" s="130" t="str">
        <f>IF($E11="","",IF(Villkor!$G$20&gt;0.1,"","-"))</f>
        <v/>
      </c>
      <c r="L11" s="131" t="str">
        <f>IF($E11="","",IF(Villkor!$G$20&gt;1.1,"","-"))</f>
        <v/>
      </c>
      <c r="M11" s="131" t="str">
        <f>IF($E11="","",IF(Villkor!$G$20&gt;2.1,"","-"))</f>
        <v/>
      </c>
      <c r="N11" s="131" t="str">
        <f>IF($E11="","",IF(Villkor!$G$20&gt;3.1,"","-"))</f>
        <v/>
      </c>
      <c r="O11" s="391" t="str">
        <f>IF(K11="","",IF(Villkor!$G$20=0,0,IF(Villkor!$G$20=1,(SUM(K11)), IF(Villkor!$G$20=2,(SUM(K11+L11)/(2)), IF(Villkor!$G$20=3,(SUM(K11:M11)/(3)), IF(Villkor!$G$20=4,(SUM(K11:N11)-(MAX(K11:N11))-(MIN(K11:N11)))/(2)))))))</f>
        <v/>
      </c>
      <c r="P11" s="379" t="str">
        <f>IF($E11="","",IF(+O11="",0,(20-J11-O11)))</f>
        <v/>
      </c>
      <c r="Q11" s="378"/>
      <c r="R11" s="389" t="str">
        <f>IF($E11="","",IF(O11="",0,(I11+P11-Q11)))</f>
        <v/>
      </c>
      <c r="S11" s="23" t="str">
        <f t="shared" ref="S11:S18" si="2">IF(R11="","",RANK(R11,R$11:R$60))</f>
        <v/>
      </c>
      <c r="T11" s="136"/>
      <c r="U11" s="179"/>
      <c r="V11" s="392" t="str">
        <f t="shared" ref="V11:V60" si="3">IF($E11="","",IF(T11="",0,(T11+U11)))</f>
        <v/>
      </c>
      <c r="W11" s="178"/>
      <c r="X11" s="130" t="str">
        <f>IF($E11="","",IF(Villkor!$G$20&gt;0.1,"","-"))</f>
        <v/>
      </c>
      <c r="Y11" s="131" t="str">
        <f>IF($E11="","",IF(Villkor!$G$20&gt;1.1,"","-"))</f>
        <v/>
      </c>
      <c r="Z11" s="131" t="str">
        <f>IF($E11="","",IF(Villkor!$G$20&gt;2.1,"","-"))</f>
        <v/>
      </c>
      <c r="AA11" s="131" t="str">
        <f>IF($E11="","",IF(Villkor!$G$20&gt;3.1,"","-"))</f>
        <v/>
      </c>
      <c r="AB11" s="387" t="str">
        <f>IF(X11="","",IF(Villkor!$G$20=0,0,IF(Villkor!$G$20=1,(SUM(X11)), IF(Villkor!$G$20=2,(SUM(X11+Y11)/(2)), IF(Villkor!$G$20=3,(SUM(X11:Z11)/(3)), IF(Villkor!$G$20=4,(SUM(X11:AA11)-(MAX(X11:AA11))-(MIN(X11:AA11)))/(2)))))))</f>
        <v/>
      </c>
      <c r="AC11" s="379" t="str">
        <f>IF($E11="","",IF(+AB11="",0,(20-W11-AB11)))</f>
        <v/>
      </c>
      <c r="AD11" s="132"/>
      <c r="AE11" s="389" t="str">
        <f>IF($E11="","",IF(AC11="",0,(V11+AC11-AD11)))</f>
        <v/>
      </c>
      <c r="AF11" s="23" t="str">
        <f t="shared" ref="AF11:AF18" si="4">IF(AE11="","",RANK(AE11,AE$11:AE$60))</f>
        <v/>
      </c>
      <c r="AG11" s="178"/>
      <c r="AH11" s="179"/>
      <c r="AI11" s="392" t="str">
        <f>IF($E11="","",IF(AG11="",0,(AG11+AH11)))</f>
        <v/>
      </c>
      <c r="AJ11" s="393"/>
      <c r="AK11" s="130"/>
      <c r="AL11" s="131"/>
      <c r="AM11" s="131" t="str">
        <f>IF($E11="","",IF(Villkor!$G$20&gt;2.1,"","-"))</f>
        <v/>
      </c>
      <c r="AN11" s="131" t="str">
        <f>IF($E11="","",IF(Villkor!$G$20&gt;3.1,"","-"))</f>
        <v/>
      </c>
      <c r="AO11" s="149" t="str">
        <f>IF(AK11="","",IF(Villkor!$G$20=0,0,IF(Villkor!$G$20=1,(SUM(AK11)), IF(Villkor!$G$20=2,(SUM(AK11+AL11)/(2)), IF(Villkor!$G$20=3,(SUM(AK11:AM11)/(3)), IF(Villkor!$G$20=4,(SUM(AK11:AN11)-(MAX(AK11:AN11))-(MIN(AK11:AN11)))/(2)))))))</f>
        <v/>
      </c>
      <c r="AP11" s="379" t="str">
        <f>IF($E11="","",IF(+AO11="",0,(20-AJ11-AO11)))</f>
        <v/>
      </c>
      <c r="AQ11" s="132"/>
      <c r="AR11" s="401" t="str">
        <f>IF($E11="","",IF(AO11="",0,(AI11+AP11-AQ11)))</f>
        <v/>
      </c>
      <c r="AS11" s="23" t="str">
        <f t="shared" ref="AS11:AS18" si="5">IF(AR11="","",RANK(AR11,AR$11:AR$60))</f>
        <v/>
      </c>
      <c r="AT11" s="178"/>
      <c r="AU11" s="179"/>
      <c r="AV11" s="392" t="str">
        <f>IF($E11="","",IF(AT11="",0,(AT11+AU11)))</f>
        <v/>
      </c>
      <c r="AW11" s="402"/>
      <c r="AX11" s="130"/>
      <c r="AY11" s="131"/>
      <c r="AZ11" s="131" t="str">
        <f>IF($E11="","",IF(Villkor!$G$20&gt;2.1,"","-"))</f>
        <v/>
      </c>
      <c r="BA11" s="131" t="str">
        <f>IF($E11="","",IF(Villkor!$G$20&gt;3.1,"","-"))</f>
        <v/>
      </c>
      <c r="BB11" s="149" t="str">
        <f>IF(AX11="","",IF(Villkor!$G$20=0,0,IF(Villkor!$G$20=1,(SUM(AX11)), IF(Villkor!$G$20=2,(SUM(AX11+AY11)/(2)), IF(Villkor!$G$20=3,(SUM(AX11:AZ11)/(3)), IF(Villkor!$G$20=4,(SUM(AX11:BA11)-(MAX(AX11:BA11))-(MIN(AX11:BA11)))/(2)))))))</f>
        <v/>
      </c>
      <c r="BC11" s="379" t="str">
        <f>IF($E11="","",IF(+BB11="",0,(20-AW11-BB11)))</f>
        <v/>
      </c>
      <c r="BD11" s="132"/>
      <c r="BE11" s="401" t="str">
        <f>IF($E11="","",IF(BB11="",0,(AV11+BC11-BD11)))</f>
        <v/>
      </c>
      <c r="BF11" s="23" t="str">
        <f t="shared" ref="BF11:BF18" si="6">IF(BE11="","",RANK(BE11,BE$11:BE$60))</f>
        <v/>
      </c>
    </row>
    <row r="12" spans="1:58" ht="16.5" customHeight="1">
      <c r="B12" s="133">
        <v>2</v>
      </c>
      <c r="C12" s="144" t="str">
        <f t="shared" si="0"/>
        <v/>
      </c>
      <c r="D12" s="146" t="str">
        <f t="shared" si="1"/>
        <v/>
      </c>
      <c r="E12" s="134"/>
      <c r="F12" s="135"/>
      <c r="G12" s="136"/>
      <c r="H12" s="137"/>
      <c r="I12" s="379" t="str">
        <f t="shared" ref="I12:I60" si="7">IF($E12="","",IF(G12="",0,(G12+H12)))</f>
        <v/>
      </c>
      <c r="J12" s="381"/>
      <c r="K12" s="130" t="str">
        <f>IF($E12="","",IF(Villkor!$G$20&gt;0.1,"","-"))</f>
        <v/>
      </c>
      <c r="L12" s="131" t="str">
        <f>IF($E12="","",IF(Villkor!$G$20&gt;1.1,"","-"))</f>
        <v/>
      </c>
      <c r="M12" s="131" t="str">
        <f>IF($E12="","",IF(Villkor!$G$20&gt;2.1,"","-"))</f>
        <v/>
      </c>
      <c r="N12" s="131" t="str">
        <f>IF($E12="","",IF(Villkor!$G$20&gt;3.1,"","-"))</f>
        <v/>
      </c>
      <c r="O12" s="391" t="str">
        <f>IF(K12="","",IF(Villkor!$G$20=0,0,IF(Villkor!$G$20=1,(SUM(K12)), IF(Villkor!$G$20=2,(SUM(K12+L12)/(2)), IF(Villkor!$G$20=3,(SUM(K12:M12)/(3)), IF(Villkor!$G$20=4,(SUM(K12:N12)-(MAX(K12:N12))-(MIN(K12:N12)))/(2)))))))</f>
        <v/>
      </c>
      <c r="P12" s="379" t="str">
        <f t="shared" ref="P12:P60" si="8">IF($E12="","",IF(+O12="",0,(20-J12-O12)))</f>
        <v/>
      </c>
      <c r="Q12" s="132"/>
      <c r="R12" s="389" t="str">
        <f t="shared" ref="R12:R60" si="9">IF($E12="","",IF(O12="",0,(I12+P12-Q12)))</f>
        <v/>
      </c>
      <c r="S12" s="24" t="str">
        <f t="shared" si="2"/>
        <v/>
      </c>
      <c r="T12" s="136"/>
      <c r="U12" s="137"/>
      <c r="V12" s="392" t="str">
        <f t="shared" si="3"/>
        <v/>
      </c>
      <c r="W12" s="136"/>
      <c r="X12" s="130" t="str">
        <f>IF($E12="","",IF(Villkor!$G$20&gt;0.1,"","-"))</f>
        <v/>
      </c>
      <c r="Y12" s="131" t="str">
        <f>IF($E12="","",IF(Villkor!$G$20&gt;1.1,"","-"))</f>
        <v/>
      </c>
      <c r="Z12" s="131" t="str">
        <f>IF($E12="","",IF(Villkor!$G$20&gt;2.1,"","-"))</f>
        <v/>
      </c>
      <c r="AA12" s="131" t="str">
        <f>IF($E12="","",IF(Villkor!$G$20&gt;3.1,"","-"))</f>
        <v/>
      </c>
      <c r="AB12" s="387" t="str">
        <f>IF(X12="","",IF(Villkor!$G$20=0,0,IF(Villkor!$G$20=1,(SUM(X12)), IF(Villkor!$G$20=2,(SUM(X12+Y12)/(2)), IF(Villkor!$G$20=3,(SUM(X12:Z12)/(3)), IF(Villkor!$G$20=4,(SUM(X12:AA12)-(MAX(X12:AA12))-(MIN(X12:AA12)))/(2)))))))</f>
        <v/>
      </c>
      <c r="AC12" s="379" t="str">
        <f t="shared" ref="AC12:AC60" si="10">IF($E12="","",IF(+AB12="",0,(20-W12-AB12)))</f>
        <v/>
      </c>
      <c r="AD12" s="132"/>
      <c r="AE12" s="389" t="str">
        <f t="shared" ref="AE12:AE60" si="11">IF($E12="","",IF(AC12="",0,(V12+AC12-AD12)))</f>
        <v/>
      </c>
      <c r="AF12" s="24" t="str">
        <f t="shared" si="4"/>
        <v/>
      </c>
      <c r="AG12" s="136"/>
      <c r="AH12" s="137"/>
      <c r="AI12" s="392" t="str">
        <f t="shared" ref="AI12:AI60" si="12">IF($E12="","",IF(AG12="",0,(AG12+AH12)))</f>
        <v/>
      </c>
      <c r="AJ12" s="394"/>
      <c r="AK12" s="130" t="str">
        <f>IF($E12="","",IF(Villkor!$G$20&gt;0.1,"","-"))</f>
        <v/>
      </c>
      <c r="AL12" s="131" t="str">
        <f>IF($E12="","",IF(Villkor!$G$20&gt;1.1,"","-"))</f>
        <v/>
      </c>
      <c r="AM12" s="131" t="str">
        <f>IF($E12="","",IF(Villkor!$G$20&gt;2.1,"","-"))</f>
        <v/>
      </c>
      <c r="AN12" s="131" t="str">
        <f>IF($E12="","",IF(Villkor!$G$20&gt;3.1,"","-"))</f>
        <v/>
      </c>
      <c r="AO12" s="149" t="str">
        <f>IF(AK12="","",IF(Villkor!$G$20=0,0,IF(Villkor!$G$20=1,(SUM(AK12)), IF(Villkor!$G$20=2,(SUM(AK12+AL12)/(2)), IF(Villkor!$G$20=3,(SUM(AK12:AM12)/(3)), IF(Villkor!$G$20=4,(SUM(AK12:AN12)-(MAX(AK12:AN12))-(MIN(AK12:AN12)))/(2)))))))</f>
        <v/>
      </c>
      <c r="AP12" s="379" t="str">
        <f>IF($E12="","",IF(+AO12="",0,(20-AJ12-AO12)))</f>
        <v/>
      </c>
      <c r="AQ12" s="132"/>
      <c r="AR12" s="401" t="str">
        <f>IF($E12="","",IF(AO12="",0,(AI12+AP12-AQ12)))</f>
        <v/>
      </c>
      <c r="AS12" s="24" t="str">
        <f t="shared" si="5"/>
        <v/>
      </c>
      <c r="AT12" s="136"/>
      <c r="AU12" s="137"/>
      <c r="AV12" s="392" t="str">
        <f t="shared" ref="AV12:AV60" si="13">IF($E12="","",IF(AT12="",0,(AT12+AU12)))</f>
        <v/>
      </c>
      <c r="AW12" s="403"/>
      <c r="AX12" s="130" t="str">
        <f>IF($E12="","",IF(Villkor!$G$20&gt;0.1,"","-"))</f>
        <v/>
      </c>
      <c r="AY12" s="131" t="str">
        <f>IF($E12="","",IF(Villkor!$G$20&gt;1.1,"","-"))</f>
        <v/>
      </c>
      <c r="AZ12" s="131" t="str">
        <f>IF($E12="","",IF(Villkor!$G$20&gt;2.1,"","-"))</f>
        <v/>
      </c>
      <c r="BA12" s="131" t="str">
        <f>IF($E12="","",IF(Villkor!$G$20&gt;3.1,"","-"))</f>
        <v/>
      </c>
      <c r="BB12" s="149" t="str">
        <f>IF(AX12="","",IF(Villkor!$G$20=0,0,IF(Villkor!$G$20=1,(SUM(AX12)), IF(Villkor!$G$20=2,(SUM(AX12+AY12)/(2)), IF(Villkor!$G$20=3,(SUM(AX12:AZ12)/(3)), IF(Villkor!$G$20=4,(SUM(AX12:BA12)-(MAX(AX12:BA12))-(MIN(AX12:BA12)))/(2)))))))</f>
        <v/>
      </c>
      <c r="BC12" s="379" t="str">
        <f>IF($E12="","",IF(+BB12="",0,(20-AW12-BB12)))</f>
        <v/>
      </c>
      <c r="BD12" s="132"/>
      <c r="BE12" s="401" t="str">
        <f t="shared" ref="BE12:BE60" si="14">IF($E12="","",IF(BB12="",0,(AV12+BC12-BD12)))</f>
        <v/>
      </c>
      <c r="BF12" s="24" t="str">
        <f t="shared" si="6"/>
        <v/>
      </c>
    </row>
    <row r="13" spans="1:58" ht="16.5" customHeight="1">
      <c r="B13" s="133">
        <v>3</v>
      </c>
      <c r="C13" s="144" t="str">
        <f t="shared" si="0"/>
        <v/>
      </c>
      <c r="D13" s="146" t="str">
        <f t="shared" si="1"/>
        <v/>
      </c>
      <c r="E13" s="134"/>
      <c r="F13" s="135"/>
      <c r="G13" s="136"/>
      <c r="H13" s="137"/>
      <c r="I13" s="379" t="str">
        <f t="shared" si="7"/>
        <v/>
      </c>
      <c r="J13" s="381"/>
      <c r="K13" s="130" t="str">
        <f>IF($E13="","",IF(Villkor!$G$20&gt;0.1,"","-"))</f>
        <v/>
      </c>
      <c r="L13" s="131" t="str">
        <f>IF($E13="","",IF(Villkor!$G$20&gt;1.1,"","-"))</f>
        <v/>
      </c>
      <c r="M13" s="131" t="str">
        <f>IF($E13="","",IF(Villkor!$G$20&gt;2.1,"","-"))</f>
        <v/>
      </c>
      <c r="N13" s="131" t="str">
        <f>IF($E13="","",IF(Villkor!$G$20&gt;3.1,"","-"))</f>
        <v/>
      </c>
      <c r="O13" s="391" t="str">
        <f>IF(K13="","",IF(Villkor!$G$20=0,0,IF(Villkor!$G$20=1,(SUM(K13)), IF(Villkor!$G$20=2,(SUM(K13+L13)/(2)), IF(Villkor!$G$20=3,(SUM(K13:M13)/(3)), IF(Villkor!$G$20=4,(SUM(K13:N13)-(MAX(K13:N13))-(MIN(K13:N13)))/(2)))))))</f>
        <v/>
      </c>
      <c r="P13" s="379" t="str">
        <f t="shared" si="8"/>
        <v/>
      </c>
      <c r="Q13" s="132"/>
      <c r="R13" s="389" t="str">
        <f t="shared" si="9"/>
        <v/>
      </c>
      <c r="S13" s="24" t="str">
        <f t="shared" si="2"/>
        <v/>
      </c>
      <c r="T13" s="136"/>
      <c r="U13" s="137"/>
      <c r="V13" s="392" t="str">
        <f t="shared" si="3"/>
        <v/>
      </c>
      <c r="W13" s="136"/>
      <c r="X13" s="130" t="str">
        <f>IF($E13="","",IF(Villkor!$G$20&gt;0.1,"","-"))</f>
        <v/>
      </c>
      <c r="Y13" s="131" t="str">
        <f>IF($E13="","",IF(Villkor!$G$20&gt;1.1,"","-"))</f>
        <v/>
      </c>
      <c r="Z13" s="131" t="str">
        <f>IF($E13="","",IF(Villkor!$G$20&gt;2.1,"","-"))</f>
        <v/>
      </c>
      <c r="AA13" s="131" t="str">
        <f>IF($E13="","",IF(Villkor!$G$20&gt;3.1,"","-"))</f>
        <v/>
      </c>
      <c r="AB13" s="387" t="str">
        <f>IF(X13="","",IF(Villkor!$G$20=0,0,IF(Villkor!$G$20=1,(SUM(X13)), IF(Villkor!$G$20=2,(SUM(X13+Y13)/(2)), IF(Villkor!$G$20=3,(SUM(X13:Z13)/(3)), IF(Villkor!$G$20=4,(SUM(X13:AA13)-(MAX(X13:AA13))-(MIN(X13:AA13)))/(2)))))))</f>
        <v/>
      </c>
      <c r="AC13" s="379" t="str">
        <f t="shared" si="10"/>
        <v/>
      </c>
      <c r="AD13" s="132"/>
      <c r="AE13" s="389" t="str">
        <f t="shared" si="11"/>
        <v/>
      </c>
      <c r="AF13" s="24" t="str">
        <f t="shared" si="4"/>
        <v/>
      </c>
      <c r="AG13" s="136"/>
      <c r="AH13" s="137"/>
      <c r="AI13" s="392" t="str">
        <f t="shared" si="12"/>
        <v/>
      </c>
      <c r="AJ13" s="394"/>
      <c r="AK13" s="130" t="str">
        <f>IF($E13="","",IF(Villkor!$G$20&gt;0.1,"","-"))</f>
        <v/>
      </c>
      <c r="AL13" s="131" t="str">
        <f>IF($E13="","",IF(Villkor!$G$20&gt;1.1,"","-"))</f>
        <v/>
      </c>
      <c r="AM13" s="131" t="str">
        <f>IF($E13="","",IF(Villkor!$G$20&gt;2.1,"","-"))</f>
        <v/>
      </c>
      <c r="AN13" s="131" t="str">
        <f>IF($E13="","",IF(Villkor!$G$20&gt;3.1,"","-"))</f>
        <v/>
      </c>
      <c r="AO13" s="149" t="str">
        <f>IF(AK13="","",IF(Villkor!$G$20=0,0,IF(Villkor!$G$20=1,(SUM(AK13)), IF(Villkor!$G$20=2,(SUM(AK13+AL13)/(2)), IF(Villkor!$G$20=3,(SUM(AK13:AM13)/(3)), IF(Villkor!$G$20=4,(SUM(AK13:AN13)-(MAX(AK13:AN13))-(MIN(AK13:AN13)))/(2)))))))</f>
        <v/>
      </c>
      <c r="AP13" s="379" t="str">
        <f t="shared" ref="AP13:AP60" si="15">IF($E13="","",IF(+AO13="",0,(20-AJ13-AO13)))</f>
        <v/>
      </c>
      <c r="AQ13" s="132"/>
      <c r="AR13" s="401" t="str">
        <f t="shared" ref="AR13:AR60" si="16">IF($E13="","",IF(AO13="",0,(AI13+AP13-AQ13)))</f>
        <v/>
      </c>
      <c r="AS13" s="24" t="str">
        <f t="shared" si="5"/>
        <v/>
      </c>
      <c r="AT13" s="136"/>
      <c r="AU13" s="137"/>
      <c r="AV13" s="392" t="str">
        <f t="shared" si="13"/>
        <v/>
      </c>
      <c r="AW13" s="403"/>
      <c r="AX13" s="130" t="str">
        <f>IF($E13="","",IF(Villkor!$G$20&gt;0.1,"","-"))</f>
        <v/>
      </c>
      <c r="AY13" s="131" t="str">
        <f>IF($E13="","",IF(Villkor!$G$20&gt;1.1,"","-"))</f>
        <v/>
      </c>
      <c r="AZ13" s="131" t="str">
        <f>IF($E13="","",IF(Villkor!$G$20&gt;2.1,"","-"))</f>
        <v/>
      </c>
      <c r="BA13" s="131" t="str">
        <f>IF($E13="","",IF(Villkor!$G$20&gt;3.1,"","-"))</f>
        <v/>
      </c>
      <c r="BB13" s="149" t="str">
        <f>IF(AX13="","",IF(Villkor!$G$20=0,0,IF(Villkor!$G$20=1,(SUM(AX13)), IF(Villkor!$G$20=2,(SUM(AX13+AY13)/(2)), IF(Villkor!$G$20=3,(SUM(AX13:AZ13)/(3)), IF(Villkor!$G$20=4,(SUM(AX13:BA13)-(MAX(AX13:BA13))-(MIN(AX13:BA13)))/(2)))))))</f>
        <v/>
      </c>
      <c r="BC13" s="379" t="str">
        <f t="shared" ref="BC13:BC60" si="17">IF($E13="","",IF(+BB13="",0,(20-AW13-BB13)))</f>
        <v/>
      </c>
      <c r="BD13" s="132"/>
      <c r="BE13" s="401" t="str">
        <f t="shared" si="14"/>
        <v/>
      </c>
      <c r="BF13" s="24" t="str">
        <f t="shared" si="6"/>
        <v/>
      </c>
    </row>
    <row r="14" spans="1:58" ht="16.5" customHeight="1">
      <c r="B14" s="133">
        <v>4</v>
      </c>
      <c r="C14" s="144" t="str">
        <f t="shared" si="0"/>
        <v/>
      </c>
      <c r="D14" s="146" t="str">
        <f t="shared" si="1"/>
        <v/>
      </c>
      <c r="E14" s="134"/>
      <c r="F14" s="135"/>
      <c r="G14" s="136"/>
      <c r="H14" s="137"/>
      <c r="I14" s="379" t="str">
        <f t="shared" si="7"/>
        <v/>
      </c>
      <c r="J14" s="377"/>
      <c r="K14" s="130" t="str">
        <f>IF($E14="","",IF(Villkor!$G$20&gt;0.1,"","-"))</f>
        <v/>
      </c>
      <c r="L14" s="131" t="str">
        <f>IF($E14="","",IF(Villkor!$G$20&gt;1.1,"","-"))</f>
        <v/>
      </c>
      <c r="M14" s="131" t="str">
        <f>IF($E14="","",IF(Villkor!$G$20&gt;2.1,"","-"))</f>
        <v/>
      </c>
      <c r="N14" s="131" t="str">
        <f>IF($E14="","",IF(Villkor!$G$20&gt;3.1,"","-"))</f>
        <v/>
      </c>
      <c r="O14" s="391" t="str">
        <f>IF(K14="","",IF(Villkor!$G$20=0,0,IF(Villkor!$G$20=1,(SUM(K14)), IF(Villkor!$G$20=2,(SUM(K14+L14)/(2)), IF(Villkor!$G$20=3,(SUM(K14:M14)/(3)), IF(Villkor!$G$20=4,(SUM(K14:N14)-(MAX(K14:N14))-(MIN(K14:N14)))/(2)))))))</f>
        <v/>
      </c>
      <c r="P14" s="379" t="str">
        <f t="shared" si="8"/>
        <v/>
      </c>
      <c r="Q14" s="132"/>
      <c r="R14" s="389" t="str">
        <f t="shared" si="9"/>
        <v/>
      </c>
      <c r="S14" s="24" t="str">
        <f t="shared" si="2"/>
        <v/>
      </c>
      <c r="T14" s="136"/>
      <c r="U14" s="137"/>
      <c r="V14" s="392" t="str">
        <f t="shared" si="3"/>
        <v/>
      </c>
      <c r="W14" s="136"/>
      <c r="X14" s="130" t="str">
        <f>IF($E14="","",IF(Villkor!$G$20&gt;0.1,"","-"))</f>
        <v/>
      </c>
      <c r="Y14" s="131" t="str">
        <f>IF($E14="","",IF(Villkor!$G$20&gt;1.1,"","-"))</f>
        <v/>
      </c>
      <c r="Z14" s="131" t="str">
        <f>IF($E14="","",IF(Villkor!$G$20&gt;2.1,"","-"))</f>
        <v/>
      </c>
      <c r="AA14" s="131" t="str">
        <f>IF($E14="","",IF(Villkor!$G$20&gt;3.1,"","-"))</f>
        <v/>
      </c>
      <c r="AB14" s="387" t="str">
        <f>IF(X14="","",IF(Villkor!$G$20=0,0,IF(Villkor!$G$20=1,(SUM(X14)), IF(Villkor!$G$20=2,(SUM(X14+Y14)/(2)), IF(Villkor!$G$20=3,(SUM(X14:Z14)/(3)), IF(Villkor!$G$20=4,(SUM(X14:AA14)-(MAX(X14:AA14))-(MIN(X14:AA14)))/(2)))))))</f>
        <v/>
      </c>
      <c r="AC14" s="379" t="str">
        <f t="shared" si="10"/>
        <v/>
      </c>
      <c r="AD14" s="132"/>
      <c r="AE14" s="389" t="str">
        <f t="shared" si="11"/>
        <v/>
      </c>
      <c r="AF14" s="24" t="str">
        <f t="shared" si="4"/>
        <v/>
      </c>
      <c r="AG14" s="136"/>
      <c r="AH14" s="137"/>
      <c r="AI14" s="392" t="str">
        <f t="shared" si="12"/>
        <v/>
      </c>
      <c r="AJ14" s="394"/>
      <c r="AK14" s="130" t="str">
        <f>IF($E14="","",IF(Villkor!$G$20&gt;0.1,"","-"))</f>
        <v/>
      </c>
      <c r="AL14" s="131" t="str">
        <f>IF($E14="","",IF(Villkor!$G$20&gt;1.1,"","-"))</f>
        <v/>
      </c>
      <c r="AM14" s="131" t="str">
        <f>IF($E14="","",IF(Villkor!$G$20&gt;2.1,"","-"))</f>
        <v/>
      </c>
      <c r="AN14" s="131" t="str">
        <f>IF($E14="","",IF(Villkor!$G$20&gt;3.1,"","-"))</f>
        <v/>
      </c>
      <c r="AO14" s="149" t="str">
        <f>IF(AK14="","",IF(Villkor!$G$20=0,0,IF(Villkor!$G$20=1,(SUM(AK14)), IF(Villkor!$G$20=2,(SUM(AK14+AL14)/(2)), IF(Villkor!$G$20=3,(SUM(AK14:AM14)/(3)), IF(Villkor!$G$20=4,(SUM(AK14:AN14)-(MAX(AK14:AN14))-(MIN(AK14:AN14)))/(2)))))))</f>
        <v/>
      </c>
      <c r="AP14" s="379" t="str">
        <f t="shared" si="15"/>
        <v/>
      </c>
      <c r="AQ14" s="132"/>
      <c r="AR14" s="401" t="str">
        <f t="shared" si="16"/>
        <v/>
      </c>
      <c r="AS14" s="24" t="str">
        <f t="shared" si="5"/>
        <v/>
      </c>
      <c r="AT14" s="136"/>
      <c r="AU14" s="137"/>
      <c r="AV14" s="392" t="str">
        <f t="shared" si="13"/>
        <v/>
      </c>
      <c r="AW14" s="403"/>
      <c r="AX14" s="130" t="str">
        <f>IF($E14="","",IF(Villkor!$G$20&gt;0.1,"","-"))</f>
        <v/>
      </c>
      <c r="AY14" s="131" t="str">
        <f>IF($E14="","",IF(Villkor!$G$20&gt;1.1,"","-"))</f>
        <v/>
      </c>
      <c r="AZ14" s="131" t="str">
        <f>IF($E14="","",IF(Villkor!$G$20&gt;2.1,"","-"))</f>
        <v/>
      </c>
      <c r="BA14" s="131" t="str">
        <f>IF($E14="","",IF(Villkor!$G$20&gt;3.1,"","-"))</f>
        <v/>
      </c>
      <c r="BB14" s="149" t="str">
        <f>IF(AX14="","",IF(Villkor!$G$20=0,0,IF(Villkor!$G$20=1,(SUM(AX14)), IF(Villkor!$G$20=2,(SUM(AX14+AY14)/(2)), IF(Villkor!$G$20=3,(SUM(AX14:AZ14)/(3)), IF(Villkor!$G$20=4,(SUM(AX14:BA14)-(MAX(AX14:BA14))-(MIN(AX14:BA14)))/(2)))))))</f>
        <v/>
      </c>
      <c r="BC14" s="379" t="str">
        <f t="shared" si="17"/>
        <v/>
      </c>
      <c r="BD14" s="132"/>
      <c r="BE14" s="401" t="str">
        <f t="shared" si="14"/>
        <v/>
      </c>
      <c r="BF14" s="24" t="str">
        <f t="shared" si="6"/>
        <v/>
      </c>
    </row>
    <row r="15" spans="1:58" ht="16.5" customHeight="1">
      <c r="B15" s="133">
        <v>5</v>
      </c>
      <c r="C15" s="144" t="str">
        <f t="shared" si="0"/>
        <v/>
      </c>
      <c r="D15" s="146" t="str">
        <f t="shared" si="1"/>
        <v/>
      </c>
      <c r="E15" s="134"/>
      <c r="F15" s="135"/>
      <c r="G15" s="136"/>
      <c r="H15" s="137"/>
      <c r="I15" s="379" t="str">
        <f t="shared" si="7"/>
        <v/>
      </c>
      <c r="J15" s="377"/>
      <c r="K15" s="130" t="str">
        <f>IF($E15="","",IF(Villkor!$G$20&gt;0.1,"","-"))</f>
        <v/>
      </c>
      <c r="L15" s="131" t="str">
        <f>IF($E15="","",IF(Villkor!$G$20&gt;1.1,"","-"))</f>
        <v/>
      </c>
      <c r="M15" s="131" t="str">
        <f>IF($E15="","",IF(Villkor!$G$20&gt;2.1,"","-"))</f>
        <v/>
      </c>
      <c r="N15" s="131" t="str">
        <f>IF($E15="","",IF(Villkor!$G$20&gt;3.1,"","-"))</f>
        <v/>
      </c>
      <c r="O15" s="391" t="str">
        <f>IF(K15="","",IF(Villkor!$G$20=0,0,IF(Villkor!$G$20=1,(SUM(K15)), IF(Villkor!$G$20=2,(SUM(K15+L15)/(2)), IF(Villkor!$G$20=3,(SUM(K15:M15)/(3)), IF(Villkor!$G$20=4,(SUM(K15:N15)-(MAX(K15:N15))-(MIN(K15:N15)))/(2)))))))</f>
        <v/>
      </c>
      <c r="P15" s="379" t="str">
        <f t="shared" si="8"/>
        <v/>
      </c>
      <c r="Q15" s="132"/>
      <c r="R15" s="389" t="str">
        <f t="shared" si="9"/>
        <v/>
      </c>
      <c r="S15" s="24" t="str">
        <f t="shared" si="2"/>
        <v/>
      </c>
      <c r="T15" s="136"/>
      <c r="U15" s="137"/>
      <c r="V15" s="392" t="str">
        <f t="shared" si="3"/>
        <v/>
      </c>
      <c r="W15" s="136"/>
      <c r="X15" s="130" t="str">
        <f>IF($E15="","",IF(Villkor!$G$20&gt;0.1,"","-"))</f>
        <v/>
      </c>
      <c r="Y15" s="131" t="str">
        <f>IF($E15="","",IF(Villkor!$G$20&gt;1.1,"","-"))</f>
        <v/>
      </c>
      <c r="Z15" s="131" t="str">
        <f>IF($E15="","",IF(Villkor!$G$20&gt;2.1,"","-"))</f>
        <v/>
      </c>
      <c r="AA15" s="131" t="str">
        <f>IF($E15="","",IF(Villkor!$G$20&gt;3.1,"","-"))</f>
        <v/>
      </c>
      <c r="AB15" s="387" t="str">
        <f>IF(X15="","",IF(Villkor!$G$20=0,0,IF(Villkor!$G$20=1,(SUM(X15)), IF(Villkor!$G$20=2,(SUM(X15+Y15)/(2)), IF(Villkor!$G$20=3,(SUM(X15:Z15)/(3)), IF(Villkor!$G$20=4,(SUM(X15:AA15)-(MAX(X15:AA15))-(MIN(X15:AA15)))/(2)))))))</f>
        <v/>
      </c>
      <c r="AC15" s="379" t="str">
        <f t="shared" si="10"/>
        <v/>
      </c>
      <c r="AD15" s="132"/>
      <c r="AE15" s="389" t="str">
        <f t="shared" si="11"/>
        <v/>
      </c>
      <c r="AF15" s="24" t="str">
        <f t="shared" si="4"/>
        <v/>
      </c>
      <c r="AG15" s="136"/>
      <c r="AH15" s="137"/>
      <c r="AI15" s="392" t="str">
        <f t="shared" si="12"/>
        <v/>
      </c>
      <c r="AJ15" s="394"/>
      <c r="AK15" s="130" t="str">
        <f>IF($E15="","",IF(Villkor!$G$20&gt;0.1,"","-"))</f>
        <v/>
      </c>
      <c r="AL15" s="131" t="str">
        <f>IF($E15="","",IF(Villkor!$G$20&gt;1.1,"","-"))</f>
        <v/>
      </c>
      <c r="AM15" s="131" t="str">
        <f>IF($E15="","",IF(Villkor!$G$20&gt;2.1,"","-"))</f>
        <v/>
      </c>
      <c r="AN15" s="131" t="str">
        <f>IF($E15="","",IF(Villkor!$G$20&gt;3.1,"","-"))</f>
        <v/>
      </c>
      <c r="AO15" s="149" t="str">
        <f>IF(AK15="","",IF(Villkor!$G$20=0,0,IF(Villkor!$G$20=1,(SUM(AK15)), IF(Villkor!$G$20=2,(SUM(AK15+AL15)/(2)), IF(Villkor!$G$20=3,(SUM(AK15:AM15)/(3)), IF(Villkor!$G$20=4,(SUM(AK15:AN15)-(MAX(AK15:AN15))-(MIN(AK15:AN15)))/(2)))))))</f>
        <v/>
      </c>
      <c r="AP15" s="379" t="str">
        <f t="shared" si="15"/>
        <v/>
      </c>
      <c r="AQ15" s="132"/>
      <c r="AR15" s="401" t="str">
        <f t="shared" si="16"/>
        <v/>
      </c>
      <c r="AS15" s="24" t="str">
        <f t="shared" si="5"/>
        <v/>
      </c>
      <c r="AT15" s="136"/>
      <c r="AU15" s="137"/>
      <c r="AV15" s="392" t="str">
        <f t="shared" si="13"/>
        <v/>
      </c>
      <c r="AW15" s="403"/>
      <c r="AX15" s="130" t="str">
        <f>IF($E15="","",IF(Villkor!$G$20&gt;0.1,"","-"))</f>
        <v/>
      </c>
      <c r="AY15" s="131" t="str">
        <f>IF($E15="","",IF(Villkor!$G$20&gt;1.1,"","-"))</f>
        <v/>
      </c>
      <c r="AZ15" s="131" t="str">
        <f>IF($E15="","",IF(Villkor!$G$20&gt;2.1,"","-"))</f>
        <v/>
      </c>
      <c r="BA15" s="131" t="str">
        <f>IF($E15="","",IF(Villkor!$G$20&gt;3.1,"","-"))</f>
        <v/>
      </c>
      <c r="BB15" s="149" t="str">
        <f>IF(AX15="","",IF(Villkor!$G$20=0,0,IF(Villkor!$G$20=1,(SUM(AX15)), IF(Villkor!$G$20=2,(SUM(AX15+AY15)/(2)), IF(Villkor!$G$20=3,(SUM(AX15:AZ15)/(3)), IF(Villkor!$G$20=4,(SUM(AX15:BA15)-(MAX(AX15:BA15))-(MIN(AX15:BA15)))/(2)))))))</f>
        <v/>
      </c>
      <c r="BC15" s="379" t="str">
        <f t="shared" si="17"/>
        <v/>
      </c>
      <c r="BD15" s="132"/>
      <c r="BE15" s="401" t="str">
        <f t="shared" si="14"/>
        <v/>
      </c>
      <c r="BF15" s="24" t="str">
        <f t="shared" si="6"/>
        <v/>
      </c>
    </row>
    <row r="16" spans="1:58" ht="16.5" customHeight="1">
      <c r="B16" s="133">
        <v>6</v>
      </c>
      <c r="C16" s="144" t="str">
        <f t="shared" si="0"/>
        <v/>
      </c>
      <c r="D16" s="146" t="str">
        <f t="shared" si="1"/>
        <v/>
      </c>
      <c r="E16" s="134"/>
      <c r="F16" s="135"/>
      <c r="G16" s="136"/>
      <c r="H16" s="137"/>
      <c r="I16" s="379" t="str">
        <f t="shared" si="7"/>
        <v/>
      </c>
      <c r="J16" s="377"/>
      <c r="K16" s="130" t="str">
        <f>IF($E16="","",IF(Villkor!$G$20&gt;0.1,"","-"))</f>
        <v/>
      </c>
      <c r="L16" s="131" t="str">
        <f>IF($E16="","",IF(Villkor!$G$20&gt;1.1,"","-"))</f>
        <v/>
      </c>
      <c r="M16" s="131" t="str">
        <f>IF($E16="","",IF(Villkor!$G$20&gt;2.1,"","-"))</f>
        <v/>
      </c>
      <c r="N16" s="131" t="str">
        <f>IF($E16="","",IF(Villkor!$G$20&gt;3.1,"","-"))</f>
        <v/>
      </c>
      <c r="O16" s="391" t="str">
        <f>IF(K16="","",IF(Villkor!$G$20=0,0,IF(Villkor!$G$20=1,(SUM(K16)), IF(Villkor!$G$20=2,(SUM(K16+L16)/(2)), IF(Villkor!$G$20=3,(SUM(K16:M16)/(3)), IF(Villkor!$G$20=4,(SUM(K16:N16)-(MAX(K16:N16))-(MIN(K16:N16)))/(2)))))))</f>
        <v/>
      </c>
      <c r="P16" s="379" t="str">
        <f t="shared" si="8"/>
        <v/>
      </c>
      <c r="Q16" s="132"/>
      <c r="R16" s="389" t="str">
        <f t="shared" si="9"/>
        <v/>
      </c>
      <c r="S16" s="24" t="str">
        <f t="shared" si="2"/>
        <v/>
      </c>
      <c r="T16" s="136"/>
      <c r="U16" s="137"/>
      <c r="V16" s="392" t="str">
        <f t="shared" si="3"/>
        <v/>
      </c>
      <c r="W16" s="136"/>
      <c r="X16" s="130" t="str">
        <f>IF($E16="","",IF(Villkor!$G$20&gt;0.1,"","-"))</f>
        <v/>
      </c>
      <c r="Y16" s="131" t="str">
        <f>IF($E16="","",IF(Villkor!$G$20&gt;1.1,"","-"))</f>
        <v/>
      </c>
      <c r="Z16" s="131" t="str">
        <f>IF($E16="","",IF(Villkor!$G$20&gt;2.1,"","-"))</f>
        <v/>
      </c>
      <c r="AA16" s="131" t="str">
        <f>IF($E16="","",IF(Villkor!$G$20&gt;3.1,"","-"))</f>
        <v/>
      </c>
      <c r="AB16" s="387" t="str">
        <f>IF(X16="","",IF(Villkor!$G$20=0,0,IF(Villkor!$G$20=1,(SUM(X16)), IF(Villkor!$G$20=2,(SUM(X16+Y16)/(2)), IF(Villkor!$G$20=3,(SUM(X16:Z16)/(3)), IF(Villkor!$G$20=4,(SUM(X16:AA16)-(MAX(X16:AA16))-(MIN(X16:AA16)))/(2)))))))</f>
        <v/>
      </c>
      <c r="AC16" s="379" t="str">
        <f t="shared" si="10"/>
        <v/>
      </c>
      <c r="AD16" s="132"/>
      <c r="AE16" s="389" t="str">
        <f t="shared" si="11"/>
        <v/>
      </c>
      <c r="AF16" s="24" t="str">
        <f t="shared" si="4"/>
        <v/>
      </c>
      <c r="AG16" s="136"/>
      <c r="AH16" s="137"/>
      <c r="AI16" s="392" t="str">
        <f t="shared" si="12"/>
        <v/>
      </c>
      <c r="AJ16" s="394"/>
      <c r="AK16" s="130" t="str">
        <f>IF($E16="","",IF(Villkor!$G$20&gt;0.1,"","-"))</f>
        <v/>
      </c>
      <c r="AL16" s="131" t="str">
        <f>IF($E16="","",IF(Villkor!$G$20&gt;1.1,"","-"))</f>
        <v/>
      </c>
      <c r="AM16" s="131" t="str">
        <f>IF($E16="","",IF(Villkor!$G$20&gt;2.1,"","-"))</f>
        <v/>
      </c>
      <c r="AN16" s="131" t="str">
        <f>IF($E16="","",IF(Villkor!$G$20&gt;3.1,"","-"))</f>
        <v/>
      </c>
      <c r="AO16" s="149" t="str">
        <f>IF(AK16="","",IF(Villkor!$G$20=0,0,IF(Villkor!$G$20=1,(SUM(AK16)), IF(Villkor!$G$20=2,(SUM(AK16+AL16)/(2)), IF(Villkor!$G$20=3,(SUM(AK16:AM16)/(3)), IF(Villkor!$G$20=4,(SUM(AK16:AN16)-(MAX(AK16:AN16))-(MIN(AK16:AN16)))/(2)))))))</f>
        <v/>
      </c>
      <c r="AP16" s="379" t="str">
        <f t="shared" si="15"/>
        <v/>
      </c>
      <c r="AQ16" s="132"/>
      <c r="AR16" s="401" t="str">
        <f t="shared" si="16"/>
        <v/>
      </c>
      <c r="AS16" s="24" t="str">
        <f t="shared" si="5"/>
        <v/>
      </c>
      <c r="AT16" s="136"/>
      <c r="AU16" s="137"/>
      <c r="AV16" s="392" t="str">
        <f t="shared" si="13"/>
        <v/>
      </c>
      <c r="AW16" s="403"/>
      <c r="AX16" s="130" t="str">
        <f>IF($E16="","",IF(Villkor!$G$20&gt;0.1,"","-"))</f>
        <v/>
      </c>
      <c r="AY16" s="131" t="str">
        <f>IF($E16="","",IF(Villkor!$G$20&gt;1.1,"","-"))</f>
        <v/>
      </c>
      <c r="AZ16" s="131" t="str">
        <f>IF($E16="","",IF(Villkor!$G$20&gt;2.1,"","-"))</f>
        <v/>
      </c>
      <c r="BA16" s="131" t="str">
        <f>IF($E16="","",IF(Villkor!$G$20&gt;3.1,"","-"))</f>
        <v/>
      </c>
      <c r="BB16" s="149" t="str">
        <f>IF(AX16="","",IF(Villkor!$G$20=0,0,IF(Villkor!$G$20=1,(SUM(AX16)), IF(Villkor!$G$20=2,(SUM(AX16+AY16)/(2)), IF(Villkor!$G$20=3,(SUM(AX16:AZ16)/(3)), IF(Villkor!$G$20=4,(SUM(AX16:BA16)-(MAX(AX16:BA16))-(MIN(AX16:BA16)))/(2)))))))</f>
        <v/>
      </c>
      <c r="BC16" s="379" t="str">
        <f t="shared" si="17"/>
        <v/>
      </c>
      <c r="BD16" s="132"/>
      <c r="BE16" s="401" t="str">
        <f t="shared" si="14"/>
        <v/>
      </c>
      <c r="BF16" s="24" t="str">
        <f t="shared" si="6"/>
        <v/>
      </c>
    </row>
    <row r="17" spans="2:58" ht="16.5" customHeight="1">
      <c r="B17" s="133">
        <v>7</v>
      </c>
      <c r="C17" s="144" t="str">
        <f t="shared" si="0"/>
        <v/>
      </c>
      <c r="D17" s="146" t="str">
        <f t="shared" si="1"/>
        <v/>
      </c>
      <c r="E17" s="134"/>
      <c r="F17" s="135"/>
      <c r="G17" s="136"/>
      <c r="H17" s="137"/>
      <c r="I17" s="379" t="str">
        <f t="shared" si="7"/>
        <v/>
      </c>
      <c r="J17" s="377"/>
      <c r="K17" s="130" t="str">
        <f>IF($E17="","",IF(Villkor!$G$20&gt;0.1,"","-"))</f>
        <v/>
      </c>
      <c r="L17" s="131" t="str">
        <f>IF($E17="","",IF(Villkor!$G$20&gt;1.1,"","-"))</f>
        <v/>
      </c>
      <c r="M17" s="131" t="str">
        <f>IF($E17="","",IF(Villkor!$G$20&gt;2.1,"","-"))</f>
        <v/>
      </c>
      <c r="N17" s="131" t="str">
        <f>IF($E17="","",IF(Villkor!$G$20&gt;3.1,"","-"))</f>
        <v/>
      </c>
      <c r="O17" s="391" t="str">
        <f>IF(K17="","",IF(Villkor!$G$20=0,0,IF(Villkor!$G$20=1,(SUM(K17)), IF(Villkor!$G$20=2,(SUM(K17+L17)/(2)), IF(Villkor!$G$20=3,(SUM(K17:M17)/(3)), IF(Villkor!$G$20=4,(SUM(K17:N17)-(MAX(K17:N17))-(MIN(K17:N17)))/(2)))))))</f>
        <v/>
      </c>
      <c r="P17" s="379" t="str">
        <f t="shared" si="8"/>
        <v/>
      </c>
      <c r="Q17" s="132"/>
      <c r="R17" s="389" t="str">
        <f t="shared" si="9"/>
        <v/>
      </c>
      <c r="S17" s="24" t="str">
        <f t="shared" si="2"/>
        <v/>
      </c>
      <c r="T17" s="136"/>
      <c r="U17" s="137"/>
      <c r="V17" s="392" t="str">
        <f t="shared" si="3"/>
        <v/>
      </c>
      <c r="W17" s="136"/>
      <c r="X17" s="130" t="str">
        <f>IF($E17="","",IF(Villkor!$G$20&gt;0.1,"","-"))</f>
        <v/>
      </c>
      <c r="Y17" s="131" t="str">
        <f>IF($E17="","",IF(Villkor!$G$20&gt;1.1,"","-"))</f>
        <v/>
      </c>
      <c r="Z17" s="131" t="str">
        <f>IF($E17="","",IF(Villkor!$G$20&gt;2.1,"","-"))</f>
        <v/>
      </c>
      <c r="AA17" s="131" t="str">
        <f>IF($E17="","",IF(Villkor!$G$20&gt;3.1,"","-"))</f>
        <v/>
      </c>
      <c r="AB17" s="387" t="str">
        <f>IF(X17="","",IF(Villkor!$G$20=0,0,IF(Villkor!$G$20=1,(SUM(X17)), IF(Villkor!$G$20=2,(SUM(X17+Y17)/(2)), IF(Villkor!$G$20=3,(SUM(X17:Z17)/(3)), IF(Villkor!$G$20=4,(SUM(X17:AA17)-(MAX(X17:AA17))-(MIN(X17:AA17)))/(2)))))))</f>
        <v/>
      </c>
      <c r="AC17" s="379" t="str">
        <f t="shared" si="10"/>
        <v/>
      </c>
      <c r="AD17" s="132"/>
      <c r="AE17" s="389" t="str">
        <f t="shared" si="11"/>
        <v/>
      </c>
      <c r="AF17" s="24" t="str">
        <f t="shared" si="4"/>
        <v/>
      </c>
      <c r="AG17" s="136"/>
      <c r="AH17" s="137"/>
      <c r="AI17" s="392" t="str">
        <f t="shared" si="12"/>
        <v/>
      </c>
      <c r="AJ17" s="394"/>
      <c r="AK17" s="130" t="str">
        <f>IF($E17="","",IF(Villkor!$G$20&gt;0.1,"","-"))</f>
        <v/>
      </c>
      <c r="AL17" s="131" t="str">
        <f>IF($E17="","",IF(Villkor!$G$20&gt;1.1,"","-"))</f>
        <v/>
      </c>
      <c r="AM17" s="131" t="str">
        <f>IF($E17="","",IF(Villkor!$G$20&gt;2.1,"","-"))</f>
        <v/>
      </c>
      <c r="AN17" s="131" t="str">
        <f>IF($E17="","",IF(Villkor!$G$20&gt;3.1,"","-"))</f>
        <v/>
      </c>
      <c r="AO17" s="149" t="str">
        <f>IF(AK17="","",IF(Villkor!$G$20=0,0,IF(Villkor!$G$20=1,(SUM(AK17)), IF(Villkor!$G$20=2,(SUM(AK17+AL17)/(2)), IF(Villkor!$G$20=3,(SUM(AK17:AM17)/(3)), IF(Villkor!$G$20=4,(SUM(AK17:AN17)-(MAX(AK17:AN17))-(MIN(AK17:AN17)))/(2)))))))</f>
        <v/>
      </c>
      <c r="AP17" s="379" t="str">
        <f t="shared" si="15"/>
        <v/>
      </c>
      <c r="AQ17" s="132"/>
      <c r="AR17" s="401" t="str">
        <f t="shared" si="16"/>
        <v/>
      </c>
      <c r="AS17" s="24" t="str">
        <f t="shared" si="5"/>
        <v/>
      </c>
      <c r="AT17" s="136"/>
      <c r="AU17" s="137"/>
      <c r="AV17" s="392" t="str">
        <f t="shared" si="13"/>
        <v/>
      </c>
      <c r="AW17" s="403"/>
      <c r="AX17" s="130" t="str">
        <f>IF($E17="","",IF(Villkor!$G$20&gt;0.1,"","-"))</f>
        <v/>
      </c>
      <c r="AY17" s="131" t="str">
        <f>IF($E17="","",IF(Villkor!$G$20&gt;1.1,"","-"))</f>
        <v/>
      </c>
      <c r="AZ17" s="131" t="str">
        <f>IF($E17="","",IF(Villkor!$G$20&gt;2.1,"","-"))</f>
        <v/>
      </c>
      <c r="BA17" s="131" t="str">
        <f>IF($E17="","",IF(Villkor!$G$20&gt;3.1,"","-"))</f>
        <v/>
      </c>
      <c r="BB17" s="149" t="str">
        <f>IF(AX17="","",IF(Villkor!$G$20=0,0,IF(Villkor!$G$20=1,(SUM(AX17)), IF(Villkor!$G$20=2,(SUM(AX17+AY17)/(2)), IF(Villkor!$G$20=3,(SUM(AX17:AZ17)/(3)), IF(Villkor!$G$20=4,(SUM(AX17:BA17)-(MAX(AX17:BA17))-(MIN(AX17:BA17)))/(2)))))))</f>
        <v/>
      </c>
      <c r="BC17" s="379" t="str">
        <f t="shared" si="17"/>
        <v/>
      </c>
      <c r="BD17" s="132"/>
      <c r="BE17" s="401" t="str">
        <f t="shared" si="14"/>
        <v/>
      </c>
      <c r="BF17" s="24" t="str">
        <f t="shared" si="6"/>
        <v/>
      </c>
    </row>
    <row r="18" spans="2:58" ht="16.5" customHeight="1">
      <c r="B18" s="133">
        <v>8</v>
      </c>
      <c r="C18" s="144" t="str">
        <f t="shared" si="0"/>
        <v/>
      </c>
      <c r="D18" s="146" t="str">
        <f t="shared" si="1"/>
        <v/>
      </c>
      <c r="E18" s="134"/>
      <c r="F18" s="135"/>
      <c r="G18" s="136"/>
      <c r="H18" s="137"/>
      <c r="I18" s="379" t="str">
        <f t="shared" si="7"/>
        <v/>
      </c>
      <c r="J18" s="377"/>
      <c r="K18" s="130" t="str">
        <f>IF($E18="","",IF(Villkor!$G$20&gt;0.1,"","-"))</f>
        <v/>
      </c>
      <c r="L18" s="131" t="str">
        <f>IF($E18="","",IF(Villkor!$G$20&gt;1.1,"","-"))</f>
        <v/>
      </c>
      <c r="M18" s="131" t="str">
        <f>IF($E18="","",IF(Villkor!$G$20&gt;2.1,"","-"))</f>
        <v/>
      </c>
      <c r="N18" s="131" t="str">
        <f>IF($E18="","",IF(Villkor!$G$20&gt;3.1,"","-"))</f>
        <v/>
      </c>
      <c r="O18" s="391" t="str">
        <f>IF(K18="","",IF(Villkor!$G$20=0,0,IF(Villkor!$G$20=1,(SUM(K18)), IF(Villkor!$G$20=2,(SUM(K18+L18)/(2)), IF(Villkor!$G$20=3,(SUM(K18:M18)/(3)), IF(Villkor!$G$20=4,(SUM(K18:N18)-(MAX(K18:N18))-(MIN(K18:N18)))/(2)))))))</f>
        <v/>
      </c>
      <c r="P18" s="379" t="str">
        <f t="shared" si="8"/>
        <v/>
      </c>
      <c r="Q18" s="132"/>
      <c r="R18" s="389" t="str">
        <f t="shared" si="9"/>
        <v/>
      </c>
      <c r="S18" s="24" t="str">
        <f t="shared" si="2"/>
        <v/>
      </c>
      <c r="T18" s="136"/>
      <c r="U18" s="137"/>
      <c r="V18" s="392" t="str">
        <f t="shared" si="3"/>
        <v/>
      </c>
      <c r="W18" s="136"/>
      <c r="X18" s="130" t="str">
        <f>IF($E18="","",IF(Villkor!$G$20&gt;0.1,"","-"))</f>
        <v/>
      </c>
      <c r="Y18" s="131" t="str">
        <f>IF($E18="","",IF(Villkor!$G$20&gt;1.1,"","-"))</f>
        <v/>
      </c>
      <c r="Z18" s="131" t="str">
        <f>IF($E18="","",IF(Villkor!$G$20&gt;2.1,"","-"))</f>
        <v/>
      </c>
      <c r="AA18" s="131" t="str">
        <f>IF($E18="","",IF(Villkor!$G$20&gt;3.1,"","-"))</f>
        <v/>
      </c>
      <c r="AB18" s="387" t="str">
        <f>IF(X18="","",IF(Villkor!$G$20=0,0,IF(Villkor!$G$20=1,(SUM(X18)), IF(Villkor!$G$20=2,(SUM(X18+Y18)/(2)), IF(Villkor!$G$20=3,(SUM(X18:Z18)/(3)), IF(Villkor!$G$20=4,(SUM(X18:AA18)-(MAX(X18:AA18))-(MIN(X18:AA18)))/(2)))))))</f>
        <v/>
      </c>
      <c r="AC18" s="379" t="str">
        <f t="shared" si="10"/>
        <v/>
      </c>
      <c r="AD18" s="132"/>
      <c r="AE18" s="389" t="str">
        <f t="shared" si="11"/>
        <v/>
      </c>
      <c r="AF18" s="24" t="str">
        <f t="shared" si="4"/>
        <v/>
      </c>
      <c r="AG18" s="136"/>
      <c r="AH18" s="137"/>
      <c r="AI18" s="392" t="str">
        <f t="shared" si="12"/>
        <v/>
      </c>
      <c r="AJ18" s="394"/>
      <c r="AK18" s="130" t="str">
        <f>IF($E18="","",IF(Villkor!$G$20&gt;0.1,"","-"))</f>
        <v/>
      </c>
      <c r="AL18" s="131" t="str">
        <f>IF($E18="","",IF(Villkor!$G$20&gt;1.1,"","-"))</f>
        <v/>
      </c>
      <c r="AM18" s="131" t="str">
        <f>IF($E18="","",IF(Villkor!$G$20&gt;2.1,"","-"))</f>
        <v/>
      </c>
      <c r="AN18" s="131" t="str">
        <f>IF($E18="","",IF(Villkor!$G$20&gt;3.1,"","-"))</f>
        <v/>
      </c>
      <c r="AO18" s="149" t="str">
        <f>IF(AK18="","",IF(Villkor!$G$20=0,0,IF(Villkor!$G$20=1,(SUM(AK18)), IF(Villkor!$G$20=2,(SUM(AK18+AL18)/(2)), IF(Villkor!$G$20=3,(SUM(AK18:AM18)/(3)), IF(Villkor!$G$20=4,(SUM(AK18:AN18)-(MAX(AK18:AN18))-(MIN(AK18:AN18)))/(2)))))))</f>
        <v/>
      </c>
      <c r="AP18" s="379" t="str">
        <f t="shared" si="15"/>
        <v/>
      </c>
      <c r="AQ18" s="132"/>
      <c r="AR18" s="401" t="str">
        <f t="shared" si="16"/>
        <v/>
      </c>
      <c r="AS18" s="24" t="str">
        <f t="shared" si="5"/>
        <v/>
      </c>
      <c r="AT18" s="136"/>
      <c r="AU18" s="137"/>
      <c r="AV18" s="392" t="str">
        <f t="shared" si="13"/>
        <v/>
      </c>
      <c r="AW18" s="403"/>
      <c r="AX18" s="130" t="str">
        <f>IF($E18="","",IF(Villkor!$G$20&gt;0.1,"","-"))</f>
        <v/>
      </c>
      <c r="AY18" s="131" t="str">
        <f>IF($E18="","",IF(Villkor!$G$20&gt;1.1,"","-"))</f>
        <v/>
      </c>
      <c r="AZ18" s="131" t="str">
        <f>IF($E18="","",IF(Villkor!$G$20&gt;2.1,"","-"))</f>
        <v/>
      </c>
      <c r="BA18" s="131" t="str">
        <f>IF($E18="","",IF(Villkor!$G$20&gt;3.1,"","-"))</f>
        <v/>
      </c>
      <c r="BB18" s="149" t="str">
        <f>IF(AX18="","",IF(Villkor!$G$20=0,0,IF(Villkor!$G$20=1,(SUM(AX18)), IF(Villkor!$G$20=2,(SUM(AX18+AY18)/(2)), IF(Villkor!$G$20=3,(SUM(AX18:AZ18)/(3)), IF(Villkor!$G$20=4,(SUM(AX18:BA18)-(MAX(AX18:BA18))-(MIN(AX18:BA18)))/(2)))))))</f>
        <v/>
      </c>
      <c r="BC18" s="379" t="str">
        <f t="shared" si="17"/>
        <v/>
      </c>
      <c r="BD18" s="132"/>
      <c r="BE18" s="401" t="str">
        <f t="shared" si="14"/>
        <v/>
      </c>
      <c r="BF18" s="24" t="str">
        <f t="shared" si="6"/>
        <v/>
      </c>
    </row>
    <row r="19" spans="2:58" ht="16.5" customHeight="1">
      <c r="B19" s="133">
        <v>9</v>
      </c>
      <c r="C19" s="144" t="str">
        <f t="shared" si="0"/>
        <v/>
      </c>
      <c r="D19" s="146" t="str">
        <f t="shared" ref="D19:D60" si="18">IF(C19="","",RANK(C19,C$11:C$67))</f>
        <v/>
      </c>
      <c r="E19" s="134"/>
      <c r="F19" s="135"/>
      <c r="G19" s="136"/>
      <c r="H19" s="137"/>
      <c r="I19" s="379" t="str">
        <f t="shared" si="7"/>
        <v/>
      </c>
      <c r="J19" s="377"/>
      <c r="K19" s="130" t="str">
        <f>IF($E19="","",IF(Villkor!$G$20&gt;0.1,"","-"))</f>
        <v/>
      </c>
      <c r="L19" s="131" t="str">
        <f>IF($E19="","",IF(Villkor!$G$20&gt;1.1,"","-"))</f>
        <v/>
      </c>
      <c r="M19" s="131" t="str">
        <f>IF($E19="","",IF(Villkor!$G$20&gt;2.1,"","-"))</f>
        <v/>
      </c>
      <c r="N19" s="131" t="str">
        <f>IF($E19="","",IF(Villkor!$G$20&gt;3.1,"","-"))</f>
        <v/>
      </c>
      <c r="O19" s="391" t="str">
        <f>IF(K19="","",IF(Villkor!$G$20=0,0,IF(Villkor!$G$20=1,(SUM(K19)), IF(Villkor!$G$20=2,(SUM(K19+L19)/(2)), IF(Villkor!$G$20=3,(SUM(K19:M19)/(3)), IF(Villkor!$G$20=4,(SUM(K19:N19)-(MAX(K19:N19))-(MIN(K19:N19)))/(2)))))))</f>
        <v/>
      </c>
      <c r="P19" s="379" t="str">
        <f t="shared" si="8"/>
        <v/>
      </c>
      <c r="Q19" s="132"/>
      <c r="R19" s="389" t="str">
        <f t="shared" si="9"/>
        <v/>
      </c>
      <c r="S19" s="24" t="str">
        <f t="shared" ref="S19:S60" si="19">IF(R19="","",RANK(R19,R$11:R$60))</f>
        <v/>
      </c>
      <c r="T19" s="136"/>
      <c r="U19" s="137"/>
      <c r="V19" s="392" t="str">
        <f t="shared" si="3"/>
        <v/>
      </c>
      <c r="W19" s="136"/>
      <c r="X19" s="130" t="str">
        <f>IF($E19="","",IF(Villkor!$G$20&gt;0.1,"","-"))</f>
        <v/>
      </c>
      <c r="Y19" s="131" t="str">
        <f>IF($E19="","",IF(Villkor!$G$20&gt;1.1,"","-"))</f>
        <v/>
      </c>
      <c r="Z19" s="131" t="str">
        <f>IF($E19="","",IF(Villkor!$G$20&gt;2.1,"","-"))</f>
        <v/>
      </c>
      <c r="AA19" s="131" t="str">
        <f>IF($E19="","",IF(Villkor!$G$20&gt;3.1,"","-"))</f>
        <v/>
      </c>
      <c r="AB19" s="387" t="str">
        <f>IF(X19="","",IF(Villkor!$G$20=0,0,IF(Villkor!$G$20=1,(SUM(X19)), IF(Villkor!$G$20=2,(SUM(X19+Y19)/(2)), IF(Villkor!$G$20=3,(SUM(X19:Z19)/(3)), IF(Villkor!$G$20=4,(SUM(X19:AA19)-(MAX(X19:AA19))-(MIN(X19:AA19)))/(2)))))))</f>
        <v/>
      </c>
      <c r="AC19" s="379" t="str">
        <f t="shared" si="10"/>
        <v/>
      </c>
      <c r="AD19" s="132"/>
      <c r="AE19" s="389" t="str">
        <f t="shared" si="11"/>
        <v/>
      </c>
      <c r="AF19" s="24" t="str">
        <f t="shared" ref="AF19:AF60" si="20">IF(AE19="","",RANK(AE19,AE$11:AE$60))</f>
        <v/>
      </c>
      <c r="AG19" s="136"/>
      <c r="AH19" s="137"/>
      <c r="AI19" s="392" t="str">
        <f t="shared" si="12"/>
        <v/>
      </c>
      <c r="AJ19" s="394"/>
      <c r="AK19" s="130" t="str">
        <f>IF($E19="","",IF(Villkor!$G$20&gt;0.1,"","-"))</f>
        <v/>
      </c>
      <c r="AL19" s="131" t="str">
        <f>IF($E19="","",IF(Villkor!$G$20&gt;1.1,"","-"))</f>
        <v/>
      </c>
      <c r="AM19" s="131" t="str">
        <f>IF($E19="","",IF(Villkor!$G$20&gt;2.1,"","-"))</f>
        <v/>
      </c>
      <c r="AN19" s="131" t="str">
        <f>IF($E19="","",IF(Villkor!$G$20&gt;3.1,"","-"))</f>
        <v/>
      </c>
      <c r="AO19" s="149" t="str">
        <f>IF(AK19="","",IF(Villkor!$G$20=0,0,IF(Villkor!$G$20=1,(SUM(AK19)), IF(Villkor!$G$20=2,(SUM(AK19+AL19)/(2)), IF(Villkor!$G$20=3,(SUM(AK19:AM19)/(3)), IF(Villkor!$G$20=4,(SUM(AK19:AN19)-(MAX(AK19:AN19))-(MIN(AK19:AN19)))/(2)))))))</f>
        <v/>
      </c>
      <c r="AP19" s="379" t="str">
        <f t="shared" si="15"/>
        <v/>
      </c>
      <c r="AQ19" s="132"/>
      <c r="AR19" s="401" t="str">
        <f t="shared" si="16"/>
        <v/>
      </c>
      <c r="AS19" s="24" t="str">
        <f t="shared" ref="AS19:AS60" si="21">IF(AR19="","",RANK(AR19,AR$11:AR$60))</f>
        <v/>
      </c>
      <c r="AT19" s="136"/>
      <c r="AU19" s="137"/>
      <c r="AV19" s="392" t="str">
        <f t="shared" si="13"/>
        <v/>
      </c>
      <c r="AW19" s="403"/>
      <c r="AX19" s="130" t="str">
        <f>IF($E19="","",IF(Villkor!$G$20&gt;0.1,"","-"))</f>
        <v/>
      </c>
      <c r="AY19" s="131" t="str">
        <f>IF($E19="","",IF(Villkor!$G$20&gt;1.1,"","-"))</f>
        <v/>
      </c>
      <c r="AZ19" s="131" t="str">
        <f>IF($E19="","",IF(Villkor!$G$20&gt;2.1,"","-"))</f>
        <v/>
      </c>
      <c r="BA19" s="131" t="str">
        <f>IF($E19="","",IF(Villkor!$G$20&gt;3.1,"","-"))</f>
        <v/>
      </c>
      <c r="BB19" s="149" t="str">
        <f>IF(AX19="","",IF(Villkor!$G$20=0,0,IF(Villkor!$G$20=1,(SUM(AX19)), IF(Villkor!$G$20=2,(SUM(AX19+AY19)/(2)), IF(Villkor!$G$20=3,(SUM(AX19:AZ19)/(3)), IF(Villkor!$G$20=4,(SUM(AX19:BA19)-(MAX(AX19:BA19))-(MIN(AX19:BA19)))/(2)))))))</f>
        <v/>
      </c>
      <c r="BC19" s="379" t="str">
        <f t="shared" si="17"/>
        <v/>
      </c>
      <c r="BD19" s="132"/>
      <c r="BE19" s="401" t="str">
        <f t="shared" si="14"/>
        <v/>
      </c>
      <c r="BF19" s="24" t="str">
        <f t="shared" ref="BF19:BF60" si="22">IF(BE19="","",RANK(BE19,BE$11:BE$60))</f>
        <v/>
      </c>
    </row>
    <row r="20" spans="2:58" ht="16.5" customHeight="1">
      <c r="B20" s="133">
        <v>10</v>
      </c>
      <c r="C20" s="144" t="str">
        <f t="shared" si="0"/>
        <v/>
      </c>
      <c r="D20" s="146" t="str">
        <f t="shared" si="18"/>
        <v/>
      </c>
      <c r="E20" s="134"/>
      <c r="F20" s="135"/>
      <c r="G20" s="136"/>
      <c r="H20" s="137"/>
      <c r="I20" s="379" t="str">
        <f t="shared" si="7"/>
        <v/>
      </c>
      <c r="J20" s="377"/>
      <c r="K20" s="130" t="str">
        <f>IF($E20="","",IF(Villkor!$G$20&gt;0.1,"","-"))</f>
        <v/>
      </c>
      <c r="L20" s="131" t="str">
        <f>IF($E20="","",IF(Villkor!$G$20&gt;1.1,"","-"))</f>
        <v/>
      </c>
      <c r="M20" s="131" t="str">
        <f>IF($E20="","",IF(Villkor!$G$20&gt;2.1,"","-"))</f>
        <v/>
      </c>
      <c r="N20" s="131" t="str">
        <f>IF($E20="","",IF(Villkor!$G$20&gt;3.1,"","-"))</f>
        <v/>
      </c>
      <c r="O20" s="391" t="str">
        <f>IF(K20="","",IF(Villkor!$G$20=0,0,IF(Villkor!$G$20=1,(SUM(K20)), IF(Villkor!$G$20=2,(SUM(K20+L20)/(2)), IF(Villkor!$G$20=3,(SUM(K20:M20)/(3)), IF(Villkor!$G$20=4,(SUM(K20:N20)-(MAX(K20:N20))-(MIN(K20:N20)))/(2)))))))</f>
        <v/>
      </c>
      <c r="P20" s="379" t="str">
        <f t="shared" si="8"/>
        <v/>
      </c>
      <c r="Q20" s="132"/>
      <c r="R20" s="389" t="str">
        <f t="shared" si="9"/>
        <v/>
      </c>
      <c r="S20" s="24" t="str">
        <f t="shared" si="19"/>
        <v/>
      </c>
      <c r="T20" s="136"/>
      <c r="U20" s="137"/>
      <c r="V20" s="392" t="str">
        <f t="shared" si="3"/>
        <v/>
      </c>
      <c r="W20" s="136"/>
      <c r="X20" s="130" t="str">
        <f>IF($E20="","",IF(Villkor!$G$20&gt;0.1,"","-"))</f>
        <v/>
      </c>
      <c r="Y20" s="131" t="str">
        <f>IF($E20="","",IF(Villkor!$G$20&gt;1.1,"","-"))</f>
        <v/>
      </c>
      <c r="Z20" s="131" t="str">
        <f>IF($E20="","",IF(Villkor!$G$20&gt;2.1,"","-"))</f>
        <v/>
      </c>
      <c r="AA20" s="131" t="str">
        <f>IF($E20="","",IF(Villkor!$G$20&gt;3.1,"","-"))</f>
        <v/>
      </c>
      <c r="AB20" s="387" t="str">
        <f>IF(X20="","",IF(Villkor!$G$20=0,0,IF(Villkor!$G$20=1,(SUM(X20)), IF(Villkor!$G$20=2,(SUM(X20+Y20)/(2)), IF(Villkor!$G$20=3,(SUM(X20:Z20)/(3)), IF(Villkor!$G$20=4,(SUM(X20:AA20)-(MAX(X20:AA20))-(MIN(X20:AA20)))/(2)))))))</f>
        <v/>
      </c>
      <c r="AC20" s="379" t="str">
        <f t="shared" si="10"/>
        <v/>
      </c>
      <c r="AD20" s="132"/>
      <c r="AE20" s="389" t="str">
        <f t="shared" si="11"/>
        <v/>
      </c>
      <c r="AF20" s="24" t="str">
        <f t="shared" si="20"/>
        <v/>
      </c>
      <c r="AG20" s="136"/>
      <c r="AH20" s="137"/>
      <c r="AI20" s="392" t="str">
        <f t="shared" si="12"/>
        <v/>
      </c>
      <c r="AJ20" s="394"/>
      <c r="AK20" s="130" t="str">
        <f>IF($E20="","",IF(Villkor!$G$20&gt;0.1,"","-"))</f>
        <v/>
      </c>
      <c r="AL20" s="131" t="str">
        <f>IF($E20="","",IF(Villkor!$G$20&gt;1.1,"","-"))</f>
        <v/>
      </c>
      <c r="AM20" s="131" t="str">
        <f>IF($E20="","",IF(Villkor!$G$20&gt;2.1,"","-"))</f>
        <v/>
      </c>
      <c r="AN20" s="131" t="str">
        <f>IF($E20="","",IF(Villkor!$G$20&gt;3.1,"","-"))</f>
        <v/>
      </c>
      <c r="AO20" s="149" t="str">
        <f>IF(AK20="","",IF(Villkor!$G$20=0,0,IF(Villkor!$G$20=1,(SUM(AK20)), IF(Villkor!$G$20=2,(SUM(AK20+AL20)/(2)), IF(Villkor!$G$20=3,(SUM(AK20:AM20)/(3)), IF(Villkor!$G$20=4,(SUM(AK20:AN20)-(MAX(AK20:AN20))-(MIN(AK20:AN20)))/(2)))))))</f>
        <v/>
      </c>
      <c r="AP20" s="379" t="str">
        <f t="shared" si="15"/>
        <v/>
      </c>
      <c r="AQ20" s="132"/>
      <c r="AR20" s="401" t="str">
        <f t="shared" si="16"/>
        <v/>
      </c>
      <c r="AS20" s="24" t="str">
        <f t="shared" si="21"/>
        <v/>
      </c>
      <c r="AT20" s="136"/>
      <c r="AU20" s="137"/>
      <c r="AV20" s="392" t="str">
        <f t="shared" si="13"/>
        <v/>
      </c>
      <c r="AW20" s="403"/>
      <c r="AX20" s="130" t="str">
        <f>IF($E20="","",IF(Villkor!$G$20&gt;0.1,"","-"))</f>
        <v/>
      </c>
      <c r="AY20" s="131" t="str">
        <f>IF($E20="","",IF(Villkor!$G$20&gt;1.1,"","-"))</f>
        <v/>
      </c>
      <c r="AZ20" s="131" t="str">
        <f>IF($E20="","",IF(Villkor!$G$20&gt;2.1,"","-"))</f>
        <v/>
      </c>
      <c r="BA20" s="131" t="str">
        <f>IF($E20="","",IF(Villkor!$G$20&gt;3.1,"","-"))</f>
        <v/>
      </c>
      <c r="BB20" s="149" t="str">
        <f>IF(AX20="","",IF(Villkor!$G$20=0,0,IF(Villkor!$G$20=1,(SUM(AX20)), IF(Villkor!$G$20=2,(SUM(AX20+AY20)/(2)), IF(Villkor!$G$20=3,(SUM(AX20:AZ20)/(3)), IF(Villkor!$G$20=4,(SUM(AX20:BA20)-(MAX(AX20:BA20))-(MIN(AX20:BA20)))/(2)))))))</f>
        <v/>
      </c>
      <c r="BC20" s="379" t="str">
        <f t="shared" si="17"/>
        <v/>
      </c>
      <c r="BD20" s="132"/>
      <c r="BE20" s="401" t="str">
        <f t="shared" si="14"/>
        <v/>
      </c>
      <c r="BF20" s="24" t="str">
        <f t="shared" si="22"/>
        <v/>
      </c>
    </row>
    <row r="21" spans="2:58" ht="16.5" customHeight="1">
      <c r="B21" s="133">
        <v>11</v>
      </c>
      <c r="C21" s="144" t="str">
        <f t="shared" si="0"/>
        <v/>
      </c>
      <c r="D21" s="146" t="str">
        <f t="shared" ref="D21:D27" si="23">IF(C21="","",RANK(C21,C$11:C$67))</f>
        <v/>
      </c>
      <c r="E21" s="134"/>
      <c r="F21" s="135"/>
      <c r="G21" s="136"/>
      <c r="H21" s="137"/>
      <c r="I21" s="379" t="str">
        <f t="shared" si="7"/>
        <v/>
      </c>
      <c r="J21" s="377"/>
      <c r="K21" s="130"/>
      <c r="L21" s="131"/>
      <c r="M21" s="131"/>
      <c r="N21" s="131"/>
      <c r="O21" s="391" t="str">
        <f>IF(K21="","",IF(Villkor!$G$20=0,0,IF(Villkor!$G$20=1,(SUM(K21)), IF(Villkor!$G$20=2,(SUM(K21+L21)/(2)), IF(Villkor!$G$20=3,(SUM(K21:M21)/(3)), IF(Villkor!$G$20=4,(SUM(K21:N21)-(MAX(K21:N21))-(MIN(K21:N21)))/(2)))))))</f>
        <v/>
      </c>
      <c r="P21" s="379" t="str">
        <f t="shared" si="8"/>
        <v/>
      </c>
      <c r="Q21" s="132"/>
      <c r="R21" s="389" t="str">
        <f t="shared" si="9"/>
        <v/>
      </c>
      <c r="S21" s="24" t="str">
        <f t="shared" ref="S21:S27" si="24">IF(R21="","",RANK(R21,R$11:R$60))</f>
        <v/>
      </c>
      <c r="T21" s="136"/>
      <c r="U21" s="137"/>
      <c r="V21" s="392" t="str">
        <f t="shared" si="3"/>
        <v/>
      </c>
      <c r="W21" s="136"/>
      <c r="X21" s="130" t="str">
        <f>IF($E21="","",IF(Villkor!$G$20&gt;0.1,"","-"))</f>
        <v/>
      </c>
      <c r="Y21" s="131" t="str">
        <f>IF($E21="","",IF(Villkor!$G$20&gt;1.1,"","-"))</f>
        <v/>
      </c>
      <c r="Z21" s="131" t="str">
        <f>IF($E21="","",IF(Villkor!$G$20&gt;2.1,"","-"))</f>
        <v/>
      </c>
      <c r="AA21" s="131" t="str">
        <f>IF($E21="","",IF(Villkor!$G$20&gt;3.1,"","-"))</f>
        <v/>
      </c>
      <c r="AB21" s="387" t="str">
        <f>IF(X21="","",IF(Villkor!$G$20=0,0,IF(Villkor!$G$20=1,(SUM(X21)), IF(Villkor!$G$20=2,(SUM(X21+Y21)/(2)), IF(Villkor!$G$20=3,(SUM(X21:Z21)/(3)), IF(Villkor!$G$20=4,(SUM(X21:AA21)-(MAX(X21:AA21))-(MIN(X21:AA21)))/(2)))))))</f>
        <v/>
      </c>
      <c r="AC21" s="379" t="str">
        <f t="shared" si="10"/>
        <v/>
      </c>
      <c r="AD21" s="132"/>
      <c r="AE21" s="389" t="str">
        <f t="shared" si="11"/>
        <v/>
      </c>
      <c r="AF21" s="24" t="str">
        <f t="shared" ref="AF21:AF27" si="25">IF(AE21="","",RANK(AE21,AE$11:AE$60))</f>
        <v/>
      </c>
      <c r="AG21" s="136"/>
      <c r="AH21" s="137"/>
      <c r="AI21" s="392" t="str">
        <f t="shared" si="12"/>
        <v/>
      </c>
      <c r="AJ21" s="394"/>
      <c r="AK21" s="130" t="str">
        <f>IF($E21="","",IF(Villkor!$G$20&gt;0.1,"","-"))</f>
        <v/>
      </c>
      <c r="AL21" s="131" t="str">
        <f>IF($E21="","",IF(Villkor!$G$20&gt;1.1,"","-"))</f>
        <v/>
      </c>
      <c r="AM21" s="131" t="str">
        <f>IF($E21="","",IF(Villkor!$G$20&gt;2.1,"","-"))</f>
        <v/>
      </c>
      <c r="AN21" s="131" t="str">
        <f>IF($E21="","",IF(Villkor!$G$20&gt;3.1,"","-"))</f>
        <v/>
      </c>
      <c r="AO21" s="149" t="str">
        <f>IF(AK21="","",IF(Villkor!$G$20=0,0,IF(Villkor!$G$20=1,(SUM(AK21)), IF(Villkor!$G$20=2,(SUM(AK21+AL21)/(2)), IF(Villkor!$G$20=3,(SUM(AK21:AM21)/(3)), IF(Villkor!$G$20=4,(SUM(AK21:AN21)-(MAX(AK21:AN21))-(MIN(AK21:AN21)))/(2)))))))</f>
        <v/>
      </c>
      <c r="AP21" s="379" t="str">
        <f t="shared" si="15"/>
        <v/>
      </c>
      <c r="AQ21" s="132"/>
      <c r="AR21" s="401" t="str">
        <f t="shared" si="16"/>
        <v/>
      </c>
      <c r="AS21" s="24" t="str">
        <f t="shared" ref="AS21:AS27" si="26">IF(AR21="","",RANK(AR21,AR$11:AR$60))</f>
        <v/>
      </c>
      <c r="AT21" s="136"/>
      <c r="AU21" s="137"/>
      <c r="AV21" s="392" t="str">
        <f t="shared" si="13"/>
        <v/>
      </c>
      <c r="AW21" s="403"/>
      <c r="AX21" s="130" t="str">
        <f>IF($E21="","",IF(Villkor!$G$20&gt;0.1,"","-"))</f>
        <v/>
      </c>
      <c r="AY21" s="131" t="str">
        <f>IF($E21="","",IF(Villkor!$G$20&gt;1.1,"","-"))</f>
        <v/>
      </c>
      <c r="AZ21" s="131" t="str">
        <f>IF($E21="","",IF(Villkor!$G$20&gt;2.1,"","-"))</f>
        <v/>
      </c>
      <c r="BA21" s="131" t="str">
        <f>IF($E21="","",IF(Villkor!$G$20&gt;3.1,"","-"))</f>
        <v/>
      </c>
      <c r="BB21" s="149" t="str">
        <f>IF(AX21="","",IF(Villkor!$G$20=0,0,IF(Villkor!$G$20=1,(SUM(AX21)), IF(Villkor!$G$20=2,(SUM(AX21+AY21)/(2)), IF(Villkor!$G$20=3,(SUM(AX21:AZ21)/(3)), IF(Villkor!$G$20=4,(SUM(AX21:BA21)-(MAX(AX21:BA21))-(MIN(AX21:BA21)))/(2)))))))</f>
        <v/>
      </c>
      <c r="BC21" s="379" t="str">
        <f t="shared" si="17"/>
        <v/>
      </c>
      <c r="BD21" s="132"/>
      <c r="BE21" s="401" t="str">
        <f t="shared" si="14"/>
        <v/>
      </c>
      <c r="BF21" s="24" t="str">
        <f t="shared" ref="BF21:BF27" si="27">IF(BE21="","",RANK(BE21,BE$11:BE$60))</f>
        <v/>
      </c>
    </row>
    <row r="22" spans="2:58" ht="16.5" customHeight="1">
      <c r="B22" s="133">
        <v>12</v>
      </c>
      <c r="C22" s="144" t="str">
        <f t="shared" si="0"/>
        <v/>
      </c>
      <c r="D22" s="146" t="str">
        <f t="shared" si="23"/>
        <v/>
      </c>
      <c r="E22" s="134"/>
      <c r="F22" s="135"/>
      <c r="G22" s="136"/>
      <c r="H22" s="137"/>
      <c r="I22" s="379" t="str">
        <f t="shared" si="7"/>
        <v/>
      </c>
      <c r="J22" s="377"/>
      <c r="K22" s="130" t="str">
        <f>IF($E22="","",IF(Villkor!$G$20&gt;0.1,"","-"))</f>
        <v/>
      </c>
      <c r="L22" s="131" t="str">
        <f>IF($E22="","",IF(Villkor!$G$20&gt;1.1,"","-"))</f>
        <v/>
      </c>
      <c r="M22" s="131" t="str">
        <f>IF($E22="","",IF(Villkor!$G$20&gt;2.1,"","-"))</f>
        <v/>
      </c>
      <c r="N22" s="131" t="str">
        <f>IF($E22="","",IF(Villkor!$G$20&gt;3.1,"","-"))</f>
        <v/>
      </c>
      <c r="O22" s="391" t="str">
        <f>IF(K22="","",IF(Villkor!$G$20=0,0,IF(Villkor!$G$20=1,(SUM(K22)), IF(Villkor!$G$20=2,(SUM(K22+L22)/(2)), IF(Villkor!$G$20=3,(SUM(K22:M22)/(3)), IF(Villkor!$G$20=4,(SUM(K22:N22)-(MAX(K22:N22))-(MIN(K22:N22)))/(2)))))))</f>
        <v/>
      </c>
      <c r="P22" s="379" t="str">
        <f t="shared" si="8"/>
        <v/>
      </c>
      <c r="Q22" s="132"/>
      <c r="R22" s="389" t="str">
        <f t="shared" si="9"/>
        <v/>
      </c>
      <c r="S22" s="24" t="str">
        <f t="shared" si="24"/>
        <v/>
      </c>
      <c r="T22" s="136"/>
      <c r="U22" s="137"/>
      <c r="V22" s="392" t="str">
        <f t="shared" si="3"/>
        <v/>
      </c>
      <c r="W22" s="136"/>
      <c r="X22" s="130" t="str">
        <f>IF($E22="","",IF(Villkor!$G$20&gt;0.1,"","-"))</f>
        <v/>
      </c>
      <c r="Y22" s="131" t="str">
        <f>IF($E22="","",IF(Villkor!$G$20&gt;1.1,"","-"))</f>
        <v/>
      </c>
      <c r="Z22" s="131" t="str">
        <f>IF($E22="","",IF(Villkor!$G$20&gt;2.1,"","-"))</f>
        <v/>
      </c>
      <c r="AA22" s="131" t="str">
        <f>IF($E22="","",IF(Villkor!$G$20&gt;3.1,"","-"))</f>
        <v/>
      </c>
      <c r="AB22" s="387" t="str">
        <f>IF(X22="","",IF(Villkor!$G$20=0,0,IF(Villkor!$G$20=1,(SUM(X22)), IF(Villkor!$G$20=2,(SUM(X22+Y22)/(2)), IF(Villkor!$G$20=3,(SUM(X22:Z22)/(3)), IF(Villkor!$G$20=4,(SUM(X22:AA22)-(MAX(X22:AA22))-(MIN(X22:AA22)))/(2)))))))</f>
        <v/>
      </c>
      <c r="AC22" s="379" t="str">
        <f t="shared" si="10"/>
        <v/>
      </c>
      <c r="AD22" s="132"/>
      <c r="AE22" s="389" t="str">
        <f t="shared" si="11"/>
        <v/>
      </c>
      <c r="AF22" s="24" t="str">
        <f t="shared" si="25"/>
        <v/>
      </c>
      <c r="AG22" s="136"/>
      <c r="AH22" s="137"/>
      <c r="AI22" s="392" t="str">
        <f t="shared" si="12"/>
        <v/>
      </c>
      <c r="AJ22" s="394"/>
      <c r="AK22" s="130" t="str">
        <f>IF($E22="","",IF(Villkor!$G$20&gt;0.1,"","-"))</f>
        <v/>
      </c>
      <c r="AL22" s="131" t="str">
        <f>IF($E22="","",IF(Villkor!$G$20&gt;1.1,"","-"))</f>
        <v/>
      </c>
      <c r="AM22" s="131" t="str">
        <f>IF($E22="","",IF(Villkor!$G$20&gt;2.1,"","-"))</f>
        <v/>
      </c>
      <c r="AN22" s="131" t="str">
        <f>IF($E22="","",IF(Villkor!$G$20&gt;3.1,"","-"))</f>
        <v/>
      </c>
      <c r="AO22" s="149" t="str">
        <f>IF(AK22="","",IF(Villkor!$G$20=0,0,IF(Villkor!$G$20=1,(SUM(AK22)), IF(Villkor!$G$20=2,(SUM(AK22+AL22)/(2)), IF(Villkor!$G$20=3,(SUM(AK22:AM22)/(3)), IF(Villkor!$G$20=4,(SUM(AK22:AN22)-(MAX(AK22:AN22))-(MIN(AK22:AN22)))/(2)))))))</f>
        <v/>
      </c>
      <c r="AP22" s="379" t="str">
        <f t="shared" si="15"/>
        <v/>
      </c>
      <c r="AQ22" s="132"/>
      <c r="AR22" s="401" t="str">
        <f t="shared" si="16"/>
        <v/>
      </c>
      <c r="AS22" s="24" t="str">
        <f t="shared" si="26"/>
        <v/>
      </c>
      <c r="AT22" s="136"/>
      <c r="AU22" s="137"/>
      <c r="AV22" s="392" t="str">
        <f t="shared" si="13"/>
        <v/>
      </c>
      <c r="AW22" s="403"/>
      <c r="AX22" s="130" t="str">
        <f>IF($E22="","",IF(Villkor!$G$20&gt;0.1,"","-"))</f>
        <v/>
      </c>
      <c r="AY22" s="131" t="str">
        <f>IF($E22="","",IF(Villkor!$G$20&gt;1.1,"","-"))</f>
        <v/>
      </c>
      <c r="AZ22" s="131" t="str">
        <f>IF($E22="","",IF(Villkor!$G$20&gt;2.1,"","-"))</f>
        <v/>
      </c>
      <c r="BA22" s="131" t="str">
        <f>IF($E22="","",IF(Villkor!$G$20&gt;3.1,"","-"))</f>
        <v/>
      </c>
      <c r="BB22" s="149" t="str">
        <f>IF(AX22="","",IF(Villkor!$G$20=0,0,IF(Villkor!$G$20=1,(SUM(AX22)), IF(Villkor!$G$20=2,(SUM(AX22+AY22)/(2)), IF(Villkor!$G$20=3,(SUM(AX22:AZ22)/(3)), IF(Villkor!$G$20=4,(SUM(AX22:BA22)-(MAX(AX22:BA22))-(MIN(AX22:BA22)))/(2)))))))</f>
        <v/>
      </c>
      <c r="BC22" s="379" t="str">
        <f t="shared" si="17"/>
        <v/>
      </c>
      <c r="BD22" s="132"/>
      <c r="BE22" s="401" t="str">
        <f t="shared" si="14"/>
        <v/>
      </c>
      <c r="BF22" s="24" t="str">
        <f t="shared" si="27"/>
        <v/>
      </c>
    </row>
    <row r="23" spans="2:58" ht="16.5" customHeight="1">
      <c r="B23" s="133">
        <v>13</v>
      </c>
      <c r="C23" s="144" t="str">
        <f t="shared" si="0"/>
        <v/>
      </c>
      <c r="D23" s="146" t="str">
        <f t="shared" si="23"/>
        <v/>
      </c>
      <c r="E23" s="134"/>
      <c r="F23" s="135"/>
      <c r="G23" s="136"/>
      <c r="H23" s="137"/>
      <c r="I23" s="379" t="str">
        <f t="shared" si="7"/>
        <v/>
      </c>
      <c r="J23" s="377"/>
      <c r="K23" s="130" t="str">
        <f>IF($E23="","",IF(Villkor!$G$20&gt;0.1,"","-"))</f>
        <v/>
      </c>
      <c r="L23" s="131" t="str">
        <f>IF($E23="","",IF(Villkor!$G$20&gt;1.1,"","-"))</f>
        <v/>
      </c>
      <c r="M23" s="131" t="str">
        <f>IF($E23="","",IF(Villkor!$G$20&gt;2.1,"","-"))</f>
        <v/>
      </c>
      <c r="N23" s="131" t="str">
        <f>IF($E23="","",IF(Villkor!$G$20&gt;3.1,"","-"))</f>
        <v/>
      </c>
      <c r="O23" s="391" t="str">
        <f>IF(K23="","",IF(Villkor!$G$20=0,0,IF(Villkor!$G$20=1,(SUM(K23)), IF(Villkor!$G$20=2,(SUM(K23+L23)/(2)), IF(Villkor!$G$20=3,(SUM(K23:M23)/(3)), IF(Villkor!$G$20=4,(SUM(K23:N23)-(MAX(K23:N23))-(MIN(K23:N23)))/(2)))))))</f>
        <v/>
      </c>
      <c r="P23" s="379" t="str">
        <f t="shared" si="8"/>
        <v/>
      </c>
      <c r="Q23" s="132"/>
      <c r="R23" s="389" t="str">
        <f t="shared" si="9"/>
        <v/>
      </c>
      <c r="S23" s="24" t="str">
        <f t="shared" si="24"/>
        <v/>
      </c>
      <c r="T23" s="136"/>
      <c r="U23" s="137"/>
      <c r="V23" s="392" t="str">
        <f t="shared" si="3"/>
        <v/>
      </c>
      <c r="W23" s="136"/>
      <c r="X23" s="130" t="str">
        <f>IF($E23="","",IF(Villkor!$G$20&gt;0.1,"","-"))</f>
        <v/>
      </c>
      <c r="Y23" s="131" t="str">
        <f>IF($E23="","",IF(Villkor!$G$20&gt;1.1,"","-"))</f>
        <v/>
      </c>
      <c r="Z23" s="131" t="str">
        <f>IF($E23="","",IF(Villkor!$G$20&gt;2.1,"","-"))</f>
        <v/>
      </c>
      <c r="AA23" s="131" t="str">
        <f>IF($E23="","",IF(Villkor!$G$20&gt;3.1,"","-"))</f>
        <v/>
      </c>
      <c r="AB23" s="387" t="str">
        <f>IF(X23="","",IF(Villkor!$G$20=0,0,IF(Villkor!$G$20=1,(SUM(X23)), IF(Villkor!$G$20=2,(SUM(X23+Y23)/(2)), IF(Villkor!$G$20=3,(SUM(X23:Z23)/(3)), IF(Villkor!$G$20=4,(SUM(X23:AA23)-(MAX(X23:AA23))-(MIN(X23:AA23)))/(2)))))))</f>
        <v/>
      </c>
      <c r="AC23" s="379" t="str">
        <f t="shared" si="10"/>
        <v/>
      </c>
      <c r="AD23" s="132"/>
      <c r="AE23" s="389" t="str">
        <f t="shared" si="11"/>
        <v/>
      </c>
      <c r="AF23" s="24" t="str">
        <f t="shared" si="25"/>
        <v/>
      </c>
      <c r="AG23" s="136"/>
      <c r="AH23" s="137"/>
      <c r="AI23" s="392" t="str">
        <f t="shared" si="12"/>
        <v/>
      </c>
      <c r="AJ23" s="394"/>
      <c r="AK23" s="130" t="str">
        <f>IF($E23="","",IF(Villkor!$G$20&gt;0.1,"","-"))</f>
        <v/>
      </c>
      <c r="AL23" s="131" t="str">
        <f>IF($E23="","",IF(Villkor!$G$20&gt;1.1,"","-"))</f>
        <v/>
      </c>
      <c r="AM23" s="131" t="str">
        <f>IF($E23="","",IF(Villkor!$G$20&gt;2.1,"","-"))</f>
        <v/>
      </c>
      <c r="AN23" s="131" t="str">
        <f>IF($E23="","",IF(Villkor!$G$20&gt;3.1,"","-"))</f>
        <v/>
      </c>
      <c r="AO23" s="149" t="str">
        <f>IF(AK23="","",IF(Villkor!$G$20=0,0,IF(Villkor!$G$20=1,(SUM(AK23)), IF(Villkor!$G$20=2,(SUM(AK23+AL23)/(2)), IF(Villkor!$G$20=3,(SUM(AK23:AM23)/(3)), IF(Villkor!$G$20=4,(SUM(AK23:AN23)-(MAX(AK23:AN23))-(MIN(AK23:AN23)))/(2)))))))</f>
        <v/>
      </c>
      <c r="AP23" s="379" t="str">
        <f t="shared" si="15"/>
        <v/>
      </c>
      <c r="AQ23" s="132"/>
      <c r="AR23" s="401" t="str">
        <f t="shared" si="16"/>
        <v/>
      </c>
      <c r="AS23" s="24" t="str">
        <f t="shared" si="26"/>
        <v/>
      </c>
      <c r="AT23" s="136"/>
      <c r="AU23" s="137"/>
      <c r="AV23" s="392" t="str">
        <f t="shared" si="13"/>
        <v/>
      </c>
      <c r="AW23" s="403"/>
      <c r="AX23" s="130" t="str">
        <f>IF($E23="","",IF(Villkor!$G$20&gt;0.1,"","-"))</f>
        <v/>
      </c>
      <c r="AY23" s="131" t="str">
        <f>IF($E23="","",IF(Villkor!$G$20&gt;1.1,"","-"))</f>
        <v/>
      </c>
      <c r="AZ23" s="131" t="str">
        <f>IF($E23="","",IF(Villkor!$G$20&gt;2.1,"","-"))</f>
        <v/>
      </c>
      <c r="BA23" s="131" t="str">
        <f>IF($E23="","",IF(Villkor!$G$20&gt;3.1,"","-"))</f>
        <v/>
      </c>
      <c r="BB23" s="149" t="str">
        <f>IF(AX23="","",IF(Villkor!$G$20=0,0,IF(Villkor!$G$20=1,(SUM(AX23)), IF(Villkor!$G$20=2,(SUM(AX23+AY23)/(2)), IF(Villkor!$G$20=3,(SUM(AX23:AZ23)/(3)), IF(Villkor!$G$20=4,(SUM(AX23:BA23)-(MAX(AX23:BA23))-(MIN(AX23:BA23)))/(2)))))))</f>
        <v/>
      </c>
      <c r="BC23" s="379" t="str">
        <f t="shared" si="17"/>
        <v/>
      </c>
      <c r="BD23" s="132"/>
      <c r="BE23" s="401" t="str">
        <f t="shared" si="14"/>
        <v/>
      </c>
      <c r="BF23" s="24" t="str">
        <f t="shared" si="27"/>
        <v/>
      </c>
    </row>
    <row r="24" spans="2:58" ht="16.5" customHeight="1">
      <c r="B24" s="133">
        <v>14</v>
      </c>
      <c r="C24" s="144" t="str">
        <f t="shared" si="0"/>
        <v/>
      </c>
      <c r="D24" s="146" t="str">
        <f t="shared" si="23"/>
        <v/>
      </c>
      <c r="E24" s="134"/>
      <c r="F24" s="135"/>
      <c r="G24" s="136"/>
      <c r="H24" s="137"/>
      <c r="I24" s="379" t="str">
        <f t="shared" si="7"/>
        <v/>
      </c>
      <c r="J24" s="377"/>
      <c r="K24" s="130" t="str">
        <f>IF($E24="","",IF(Villkor!$G$20&gt;0.1,"","-"))</f>
        <v/>
      </c>
      <c r="L24" s="131" t="str">
        <f>IF($E24="","",IF(Villkor!$G$20&gt;1.1,"","-"))</f>
        <v/>
      </c>
      <c r="M24" s="131" t="str">
        <f>IF($E24="","",IF(Villkor!$G$20&gt;2.1,"","-"))</f>
        <v/>
      </c>
      <c r="N24" s="131" t="str">
        <f>IF($E24="","",IF(Villkor!$G$20&gt;3.1,"","-"))</f>
        <v/>
      </c>
      <c r="O24" s="391" t="str">
        <f>IF(K24="","",IF(Villkor!$G$20=0,0,IF(Villkor!$G$20=1,(SUM(K24)), IF(Villkor!$G$20=2,(SUM(K24+L24)/(2)), IF(Villkor!$G$20=3,(SUM(K24:M24)/(3)), IF(Villkor!$G$20=4,(SUM(K24:N24)-(MAX(K24:N24))-(MIN(K24:N24)))/(2)))))))</f>
        <v/>
      </c>
      <c r="P24" s="379" t="str">
        <f t="shared" si="8"/>
        <v/>
      </c>
      <c r="Q24" s="132"/>
      <c r="R24" s="389" t="str">
        <f t="shared" si="9"/>
        <v/>
      </c>
      <c r="S24" s="24" t="str">
        <f t="shared" si="24"/>
        <v/>
      </c>
      <c r="T24" s="136"/>
      <c r="U24" s="137"/>
      <c r="V24" s="392" t="str">
        <f t="shared" si="3"/>
        <v/>
      </c>
      <c r="W24" s="136"/>
      <c r="X24" s="130" t="str">
        <f>IF($E24="","",IF(Villkor!$G$20&gt;0.1,"","-"))</f>
        <v/>
      </c>
      <c r="Y24" s="131" t="str">
        <f>IF($E24="","",IF(Villkor!$G$20&gt;1.1,"","-"))</f>
        <v/>
      </c>
      <c r="Z24" s="131" t="str">
        <f>IF($E24="","",IF(Villkor!$G$20&gt;2.1,"","-"))</f>
        <v/>
      </c>
      <c r="AA24" s="131" t="str">
        <f>IF($E24="","",IF(Villkor!$G$20&gt;3.1,"","-"))</f>
        <v/>
      </c>
      <c r="AB24" s="387" t="str">
        <f>IF(X24="","",IF(Villkor!$G$20=0,0,IF(Villkor!$G$20=1,(SUM(X24)), IF(Villkor!$G$20=2,(SUM(X24+Y24)/(2)), IF(Villkor!$G$20=3,(SUM(X24:Z24)/(3)), IF(Villkor!$G$20=4,(SUM(X24:AA24)-(MAX(X24:AA24))-(MIN(X24:AA24)))/(2)))))))</f>
        <v/>
      </c>
      <c r="AC24" s="379" t="str">
        <f t="shared" si="10"/>
        <v/>
      </c>
      <c r="AD24" s="132"/>
      <c r="AE24" s="389" t="str">
        <f t="shared" si="11"/>
        <v/>
      </c>
      <c r="AF24" s="24" t="str">
        <f t="shared" si="25"/>
        <v/>
      </c>
      <c r="AG24" s="136"/>
      <c r="AH24" s="137"/>
      <c r="AI24" s="392" t="str">
        <f t="shared" si="12"/>
        <v/>
      </c>
      <c r="AJ24" s="394"/>
      <c r="AK24" s="130" t="str">
        <f>IF($E24="","",IF(Villkor!$G$20&gt;0.1,"","-"))</f>
        <v/>
      </c>
      <c r="AL24" s="131" t="str">
        <f>IF($E24="","",IF(Villkor!$G$20&gt;1.1,"","-"))</f>
        <v/>
      </c>
      <c r="AM24" s="131" t="str">
        <f>IF($E24="","",IF(Villkor!$G$20&gt;2.1,"","-"))</f>
        <v/>
      </c>
      <c r="AN24" s="131" t="str">
        <f>IF($E24="","",IF(Villkor!$G$20&gt;3.1,"","-"))</f>
        <v/>
      </c>
      <c r="AO24" s="149" t="str">
        <f>IF(AK24="","",IF(Villkor!$G$20=0,0,IF(Villkor!$G$20=1,(SUM(AK24)), IF(Villkor!$G$20=2,(SUM(AK24+AL24)/(2)), IF(Villkor!$G$20=3,(SUM(AK24:AM24)/(3)), IF(Villkor!$G$20=4,(SUM(AK24:AN24)-(MAX(AK24:AN24))-(MIN(AK24:AN24)))/(2)))))))</f>
        <v/>
      </c>
      <c r="AP24" s="379" t="str">
        <f t="shared" si="15"/>
        <v/>
      </c>
      <c r="AQ24" s="132"/>
      <c r="AR24" s="401" t="str">
        <f t="shared" si="16"/>
        <v/>
      </c>
      <c r="AS24" s="24" t="str">
        <f t="shared" si="26"/>
        <v/>
      </c>
      <c r="AT24" s="136"/>
      <c r="AU24" s="137"/>
      <c r="AV24" s="392" t="str">
        <f t="shared" si="13"/>
        <v/>
      </c>
      <c r="AW24" s="403"/>
      <c r="AX24" s="130" t="str">
        <f>IF($E24="","",IF(Villkor!$G$20&gt;0.1,"","-"))</f>
        <v/>
      </c>
      <c r="AY24" s="131" t="str">
        <f>IF($E24="","",IF(Villkor!$G$20&gt;1.1,"","-"))</f>
        <v/>
      </c>
      <c r="AZ24" s="131" t="str">
        <f>IF($E24="","",IF(Villkor!$G$20&gt;2.1,"","-"))</f>
        <v/>
      </c>
      <c r="BA24" s="131" t="str">
        <f>IF($E24="","",IF(Villkor!$G$20&gt;3.1,"","-"))</f>
        <v/>
      </c>
      <c r="BB24" s="149" t="str">
        <f>IF(AX24="","",IF(Villkor!$G$20=0,0,IF(Villkor!$G$20=1,(SUM(AX24)), IF(Villkor!$G$20=2,(SUM(AX24+AY24)/(2)), IF(Villkor!$G$20=3,(SUM(AX24:AZ24)/(3)), IF(Villkor!$G$20=4,(SUM(AX24:BA24)-(MAX(AX24:BA24))-(MIN(AX24:BA24)))/(2)))))))</f>
        <v/>
      </c>
      <c r="BC24" s="379" t="str">
        <f t="shared" si="17"/>
        <v/>
      </c>
      <c r="BD24" s="132"/>
      <c r="BE24" s="401" t="str">
        <f t="shared" si="14"/>
        <v/>
      </c>
      <c r="BF24" s="24" t="str">
        <f t="shared" si="27"/>
        <v/>
      </c>
    </row>
    <row r="25" spans="2:58" ht="16.5" customHeight="1">
      <c r="B25" s="133">
        <v>15</v>
      </c>
      <c r="C25" s="144" t="str">
        <f t="shared" si="0"/>
        <v/>
      </c>
      <c r="D25" s="146" t="str">
        <f t="shared" si="23"/>
        <v/>
      </c>
      <c r="E25" s="134"/>
      <c r="F25" s="135"/>
      <c r="G25" s="136"/>
      <c r="H25" s="137"/>
      <c r="I25" s="379" t="str">
        <f t="shared" si="7"/>
        <v/>
      </c>
      <c r="J25" s="377"/>
      <c r="K25" s="130" t="str">
        <f>IF($E25="","",IF(Villkor!$G$20&gt;0.1,"","-"))</f>
        <v/>
      </c>
      <c r="L25" s="131" t="str">
        <f>IF($E25="","",IF(Villkor!$G$20&gt;1.1,"","-"))</f>
        <v/>
      </c>
      <c r="M25" s="131" t="str">
        <f>IF($E25="","",IF(Villkor!$G$20&gt;2.1,"","-"))</f>
        <v/>
      </c>
      <c r="N25" s="131" t="str">
        <f>IF($E25="","",IF(Villkor!$G$20&gt;3.1,"","-"))</f>
        <v/>
      </c>
      <c r="O25" s="391" t="str">
        <f>IF(K25="","",IF(Villkor!$G$20=0,0,IF(Villkor!$G$20=1,(SUM(K25)), IF(Villkor!$G$20=2,(SUM(K25+L25)/(2)), IF(Villkor!$G$20=3,(SUM(K25:M25)/(3)), IF(Villkor!$G$20=4,(SUM(K25:N25)-(MAX(K25:N25))-(MIN(K25:N25)))/(2)))))))</f>
        <v/>
      </c>
      <c r="P25" s="379" t="str">
        <f t="shared" si="8"/>
        <v/>
      </c>
      <c r="Q25" s="132"/>
      <c r="R25" s="389" t="str">
        <f t="shared" si="9"/>
        <v/>
      </c>
      <c r="S25" s="24" t="str">
        <f t="shared" si="24"/>
        <v/>
      </c>
      <c r="T25" s="136"/>
      <c r="U25" s="137"/>
      <c r="V25" s="392" t="str">
        <f t="shared" si="3"/>
        <v/>
      </c>
      <c r="W25" s="136"/>
      <c r="X25" s="130" t="str">
        <f>IF($E25="","",IF(Villkor!$G$20&gt;0.1,"","-"))</f>
        <v/>
      </c>
      <c r="Y25" s="131" t="str">
        <f>IF($E25="","",IF(Villkor!$G$20&gt;1.1,"","-"))</f>
        <v/>
      </c>
      <c r="Z25" s="131" t="str">
        <f>IF($E25="","",IF(Villkor!$G$20&gt;2.1,"","-"))</f>
        <v/>
      </c>
      <c r="AA25" s="131" t="str">
        <f>IF($E25="","",IF(Villkor!$G$20&gt;3.1,"","-"))</f>
        <v/>
      </c>
      <c r="AB25" s="387" t="str">
        <f>IF(X25="","",IF(Villkor!$G$20=0,0,IF(Villkor!$G$20=1,(SUM(X25)), IF(Villkor!$G$20=2,(SUM(X25+Y25)/(2)), IF(Villkor!$G$20=3,(SUM(X25:Z25)/(3)), IF(Villkor!$G$20=4,(SUM(X25:AA25)-(MAX(X25:AA25))-(MIN(X25:AA25)))/(2)))))))</f>
        <v/>
      </c>
      <c r="AC25" s="379" t="str">
        <f t="shared" si="10"/>
        <v/>
      </c>
      <c r="AD25" s="132"/>
      <c r="AE25" s="389" t="str">
        <f t="shared" si="11"/>
        <v/>
      </c>
      <c r="AF25" s="24" t="str">
        <f t="shared" si="25"/>
        <v/>
      </c>
      <c r="AG25" s="136"/>
      <c r="AH25" s="137"/>
      <c r="AI25" s="392" t="str">
        <f t="shared" si="12"/>
        <v/>
      </c>
      <c r="AJ25" s="394"/>
      <c r="AK25" s="130" t="str">
        <f>IF($E25="","",IF(Villkor!$G$20&gt;0.1,"","-"))</f>
        <v/>
      </c>
      <c r="AL25" s="131" t="str">
        <f>IF($E25="","",IF(Villkor!$G$20&gt;1.1,"","-"))</f>
        <v/>
      </c>
      <c r="AM25" s="131" t="str">
        <f>IF($E25="","",IF(Villkor!$G$20&gt;2.1,"","-"))</f>
        <v/>
      </c>
      <c r="AN25" s="131" t="str">
        <f>IF($E25="","",IF(Villkor!$G$20&gt;3.1,"","-"))</f>
        <v/>
      </c>
      <c r="AO25" s="149" t="str">
        <f>IF(AK25="","",IF(Villkor!$G$20=0,0,IF(Villkor!$G$20=1,(SUM(AK25)), IF(Villkor!$G$20=2,(SUM(AK25+AL25)/(2)), IF(Villkor!$G$20=3,(SUM(AK25:AM25)/(3)), IF(Villkor!$G$20=4,(SUM(AK25:AN25)-(MAX(AK25:AN25))-(MIN(AK25:AN25)))/(2)))))))</f>
        <v/>
      </c>
      <c r="AP25" s="379" t="str">
        <f t="shared" si="15"/>
        <v/>
      </c>
      <c r="AQ25" s="132"/>
      <c r="AR25" s="401" t="str">
        <f t="shared" si="16"/>
        <v/>
      </c>
      <c r="AS25" s="24" t="str">
        <f t="shared" si="26"/>
        <v/>
      </c>
      <c r="AT25" s="136"/>
      <c r="AU25" s="137"/>
      <c r="AV25" s="392" t="str">
        <f t="shared" si="13"/>
        <v/>
      </c>
      <c r="AW25" s="403"/>
      <c r="AX25" s="130" t="str">
        <f>IF($E25="","",IF(Villkor!$G$20&gt;0.1,"","-"))</f>
        <v/>
      </c>
      <c r="AY25" s="131" t="str">
        <f>IF($E25="","",IF(Villkor!$G$20&gt;1.1,"","-"))</f>
        <v/>
      </c>
      <c r="AZ25" s="131" t="str">
        <f>IF($E25="","",IF(Villkor!$G$20&gt;2.1,"","-"))</f>
        <v/>
      </c>
      <c r="BA25" s="131" t="str">
        <f>IF($E25="","",IF(Villkor!$G$20&gt;3.1,"","-"))</f>
        <v/>
      </c>
      <c r="BB25" s="149" t="str">
        <f>IF(AX25="","",IF(Villkor!$G$20=0,0,IF(Villkor!$G$20=1,(SUM(AX25)), IF(Villkor!$G$20=2,(SUM(AX25+AY25)/(2)), IF(Villkor!$G$20=3,(SUM(AX25:AZ25)/(3)), IF(Villkor!$G$20=4,(SUM(AX25:BA25)-(MAX(AX25:BA25))-(MIN(AX25:BA25)))/(2)))))))</f>
        <v/>
      </c>
      <c r="BC25" s="379" t="str">
        <f t="shared" si="17"/>
        <v/>
      </c>
      <c r="BD25" s="132"/>
      <c r="BE25" s="401" t="str">
        <f t="shared" si="14"/>
        <v/>
      </c>
      <c r="BF25" s="24" t="str">
        <f t="shared" si="27"/>
        <v/>
      </c>
    </row>
    <row r="26" spans="2:58" ht="16.5" customHeight="1">
      <c r="B26" s="133">
        <v>16</v>
      </c>
      <c r="C26" s="144" t="str">
        <f t="shared" si="0"/>
        <v/>
      </c>
      <c r="D26" s="146" t="str">
        <f t="shared" si="23"/>
        <v/>
      </c>
      <c r="E26" s="134"/>
      <c r="F26" s="135"/>
      <c r="G26" s="136"/>
      <c r="H26" s="137"/>
      <c r="I26" s="379" t="str">
        <f t="shared" si="7"/>
        <v/>
      </c>
      <c r="J26" s="377"/>
      <c r="K26" s="130" t="str">
        <f>IF($E26="","",IF(Villkor!$G$20&gt;0.1,"","-"))</f>
        <v/>
      </c>
      <c r="L26" s="131" t="str">
        <f>IF($E26="","",IF(Villkor!$G$20&gt;1.1,"","-"))</f>
        <v/>
      </c>
      <c r="M26" s="131" t="str">
        <f>IF($E26="","",IF(Villkor!$G$20&gt;2.1,"","-"))</f>
        <v/>
      </c>
      <c r="N26" s="131" t="str">
        <f>IF($E26="","",IF(Villkor!$G$20&gt;3.1,"","-"))</f>
        <v/>
      </c>
      <c r="O26" s="391" t="str">
        <f>IF(K26="","",IF(Villkor!$G$20=0,0,IF(Villkor!$G$20=1,(SUM(K26)), IF(Villkor!$G$20=2,(SUM(K26+L26)/(2)), IF(Villkor!$G$20=3,(SUM(K26:M26)/(3)), IF(Villkor!$G$20=4,(SUM(K26:N26)-(MAX(K26:N26))-(MIN(K26:N26)))/(2)))))))</f>
        <v/>
      </c>
      <c r="P26" s="379" t="str">
        <f t="shared" si="8"/>
        <v/>
      </c>
      <c r="Q26" s="132"/>
      <c r="R26" s="389" t="str">
        <f t="shared" si="9"/>
        <v/>
      </c>
      <c r="S26" s="24" t="str">
        <f t="shared" si="24"/>
        <v/>
      </c>
      <c r="T26" s="136"/>
      <c r="U26" s="137"/>
      <c r="V26" s="392" t="str">
        <f t="shared" si="3"/>
        <v/>
      </c>
      <c r="W26" s="136"/>
      <c r="X26" s="130" t="str">
        <f>IF($E26="","",IF(Villkor!$G$20&gt;0.1,"","-"))</f>
        <v/>
      </c>
      <c r="Y26" s="131" t="str">
        <f>IF($E26="","",IF(Villkor!$G$20&gt;1.1,"","-"))</f>
        <v/>
      </c>
      <c r="Z26" s="131" t="str">
        <f>IF($E26="","",IF(Villkor!$G$20&gt;2.1,"","-"))</f>
        <v/>
      </c>
      <c r="AA26" s="131" t="str">
        <f>IF($E26="","",IF(Villkor!$G$20&gt;3.1,"","-"))</f>
        <v/>
      </c>
      <c r="AB26" s="387" t="str">
        <f>IF(X26="","",IF(Villkor!$G$20=0,0,IF(Villkor!$G$20=1,(SUM(X26)), IF(Villkor!$G$20=2,(SUM(X26+Y26)/(2)), IF(Villkor!$G$20=3,(SUM(X26:Z26)/(3)), IF(Villkor!$G$20=4,(SUM(X26:AA26)-(MAX(X26:AA26))-(MIN(X26:AA26)))/(2)))))))</f>
        <v/>
      </c>
      <c r="AC26" s="379" t="str">
        <f t="shared" si="10"/>
        <v/>
      </c>
      <c r="AD26" s="132"/>
      <c r="AE26" s="389" t="str">
        <f t="shared" si="11"/>
        <v/>
      </c>
      <c r="AF26" s="24" t="str">
        <f t="shared" si="25"/>
        <v/>
      </c>
      <c r="AG26" s="136"/>
      <c r="AH26" s="137"/>
      <c r="AI26" s="392" t="str">
        <f t="shared" si="12"/>
        <v/>
      </c>
      <c r="AJ26" s="394"/>
      <c r="AK26" s="130" t="str">
        <f>IF($E26="","",IF(Villkor!$G$20&gt;0.1,"","-"))</f>
        <v/>
      </c>
      <c r="AL26" s="131" t="str">
        <f>IF($E26="","",IF(Villkor!$G$20&gt;1.1,"","-"))</f>
        <v/>
      </c>
      <c r="AM26" s="131" t="str">
        <f>IF($E26="","",IF(Villkor!$G$20&gt;2.1,"","-"))</f>
        <v/>
      </c>
      <c r="AN26" s="131" t="str">
        <f>IF($E26="","",IF(Villkor!$G$20&gt;3.1,"","-"))</f>
        <v/>
      </c>
      <c r="AO26" s="149" t="str">
        <f>IF(AK26="","",IF(Villkor!$G$20=0,0,IF(Villkor!$G$20=1,(SUM(AK26)), IF(Villkor!$G$20=2,(SUM(AK26+AL26)/(2)), IF(Villkor!$G$20=3,(SUM(AK26:AM26)/(3)), IF(Villkor!$G$20=4,(SUM(AK26:AN26)-(MAX(AK26:AN26))-(MIN(AK26:AN26)))/(2)))))))</f>
        <v/>
      </c>
      <c r="AP26" s="379" t="str">
        <f t="shared" si="15"/>
        <v/>
      </c>
      <c r="AQ26" s="132"/>
      <c r="AR26" s="401" t="str">
        <f t="shared" si="16"/>
        <v/>
      </c>
      <c r="AS26" s="24" t="str">
        <f t="shared" si="26"/>
        <v/>
      </c>
      <c r="AT26" s="136"/>
      <c r="AU26" s="137"/>
      <c r="AV26" s="392" t="str">
        <f t="shared" si="13"/>
        <v/>
      </c>
      <c r="AW26" s="403"/>
      <c r="AX26" s="130" t="str">
        <f>IF($E26="","",IF(Villkor!$G$20&gt;0.1,"","-"))</f>
        <v/>
      </c>
      <c r="AY26" s="131" t="str">
        <f>IF($E26="","",IF(Villkor!$G$20&gt;1.1,"","-"))</f>
        <v/>
      </c>
      <c r="AZ26" s="131" t="str">
        <f>IF($E26="","",IF(Villkor!$G$20&gt;2.1,"","-"))</f>
        <v/>
      </c>
      <c r="BA26" s="131" t="str">
        <f>IF($E26="","",IF(Villkor!$G$20&gt;3.1,"","-"))</f>
        <v/>
      </c>
      <c r="BB26" s="149" t="str">
        <f>IF(AX26="","",IF(Villkor!$G$20=0,0,IF(Villkor!$G$20=1,(SUM(AX26)), IF(Villkor!$G$20=2,(SUM(AX26+AY26)/(2)), IF(Villkor!$G$20=3,(SUM(AX26:AZ26)/(3)), IF(Villkor!$G$20=4,(SUM(AX26:BA26)-(MAX(AX26:BA26))-(MIN(AX26:BA26)))/(2)))))))</f>
        <v/>
      </c>
      <c r="BC26" s="379" t="str">
        <f t="shared" si="17"/>
        <v/>
      </c>
      <c r="BD26" s="132"/>
      <c r="BE26" s="401" t="str">
        <f t="shared" si="14"/>
        <v/>
      </c>
      <c r="BF26" s="24" t="str">
        <f t="shared" si="27"/>
        <v/>
      </c>
    </row>
    <row r="27" spans="2:58" ht="16.5" customHeight="1">
      <c r="B27" s="133">
        <v>17</v>
      </c>
      <c r="C27" s="144" t="str">
        <f t="shared" si="0"/>
        <v/>
      </c>
      <c r="D27" s="146" t="str">
        <f t="shared" si="23"/>
        <v/>
      </c>
      <c r="E27" s="134"/>
      <c r="F27" s="135"/>
      <c r="G27" s="136"/>
      <c r="H27" s="137"/>
      <c r="I27" s="379" t="str">
        <f t="shared" si="7"/>
        <v/>
      </c>
      <c r="J27" s="377"/>
      <c r="K27" s="130" t="str">
        <f>IF($E27="","",IF(Villkor!$G$20&gt;0.1,"","-"))</f>
        <v/>
      </c>
      <c r="L27" s="131" t="str">
        <f>IF($E27="","",IF(Villkor!$G$20&gt;1.1,"","-"))</f>
        <v/>
      </c>
      <c r="M27" s="131" t="str">
        <f>IF($E27="","",IF(Villkor!$G$20&gt;2.1,"","-"))</f>
        <v/>
      </c>
      <c r="N27" s="131" t="str">
        <f>IF($E27="","",IF(Villkor!$G$20&gt;3.1,"","-"))</f>
        <v/>
      </c>
      <c r="O27" s="391" t="str">
        <f>IF(K27="","",IF(Villkor!$G$20=0,0,IF(Villkor!$G$20=1,(SUM(K27)), IF(Villkor!$G$20=2,(SUM(K27+L27)/(2)), IF(Villkor!$G$20=3,(SUM(K27:M27)/(3)), IF(Villkor!$G$20=4,(SUM(K27:N27)-(MAX(K27:N27))-(MIN(K27:N27)))/(2)))))))</f>
        <v/>
      </c>
      <c r="P27" s="379" t="str">
        <f t="shared" si="8"/>
        <v/>
      </c>
      <c r="Q27" s="132"/>
      <c r="R27" s="389" t="str">
        <f t="shared" si="9"/>
        <v/>
      </c>
      <c r="S27" s="24" t="str">
        <f t="shared" si="24"/>
        <v/>
      </c>
      <c r="T27" s="136"/>
      <c r="U27" s="137"/>
      <c r="V27" s="392" t="str">
        <f t="shared" si="3"/>
        <v/>
      </c>
      <c r="W27" s="136"/>
      <c r="X27" s="130" t="str">
        <f>IF($E27="","",IF(Villkor!$G$20&gt;0.1,"","-"))</f>
        <v/>
      </c>
      <c r="Y27" s="131" t="str">
        <f>IF($E27="","",IF(Villkor!$G$20&gt;1.1,"","-"))</f>
        <v/>
      </c>
      <c r="Z27" s="131" t="str">
        <f>IF($E27="","",IF(Villkor!$G$20&gt;2.1,"","-"))</f>
        <v/>
      </c>
      <c r="AA27" s="131" t="str">
        <f>IF($E27="","",IF(Villkor!$G$20&gt;3.1,"","-"))</f>
        <v/>
      </c>
      <c r="AB27" s="387" t="str">
        <f>IF(X27="","",IF(Villkor!$G$20=0,0,IF(Villkor!$G$20=1,(SUM(X27)), IF(Villkor!$G$20=2,(SUM(X27+Y27)/(2)), IF(Villkor!$G$20=3,(SUM(X27:Z27)/(3)), IF(Villkor!$G$20=4,(SUM(X27:AA27)-(MAX(X27:AA27))-(MIN(X27:AA27)))/(2)))))))</f>
        <v/>
      </c>
      <c r="AC27" s="379" t="str">
        <f t="shared" si="10"/>
        <v/>
      </c>
      <c r="AD27" s="132"/>
      <c r="AE27" s="389" t="str">
        <f t="shared" si="11"/>
        <v/>
      </c>
      <c r="AF27" s="24" t="str">
        <f t="shared" si="25"/>
        <v/>
      </c>
      <c r="AG27" s="136"/>
      <c r="AH27" s="137"/>
      <c r="AI27" s="392" t="str">
        <f t="shared" si="12"/>
        <v/>
      </c>
      <c r="AJ27" s="394"/>
      <c r="AK27" s="130" t="str">
        <f>IF($E27="","",IF(Villkor!$G$20&gt;0.1,"","-"))</f>
        <v/>
      </c>
      <c r="AL27" s="131" t="str">
        <f>IF($E27="","",IF(Villkor!$G$20&gt;1.1,"","-"))</f>
        <v/>
      </c>
      <c r="AM27" s="131" t="str">
        <f>IF($E27="","",IF(Villkor!$G$20&gt;2.1,"","-"))</f>
        <v/>
      </c>
      <c r="AN27" s="131" t="str">
        <f>IF($E27="","",IF(Villkor!$G$20&gt;3.1,"","-"))</f>
        <v/>
      </c>
      <c r="AO27" s="149" t="str">
        <f>IF(AK27="","",IF(Villkor!$G$20=0,0,IF(Villkor!$G$20=1,(SUM(AK27)), IF(Villkor!$G$20=2,(SUM(AK27+AL27)/(2)), IF(Villkor!$G$20=3,(SUM(AK27:AM27)/(3)), IF(Villkor!$G$20=4,(SUM(AK27:AN27)-(MAX(AK27:AN27))-(MIN(AK27:AN27)))/(2)))))))</f>
        <v/>
      </c>
      <c r="AP27" s="379" t="str">
        <f t="shared" si="15"/>
        <v/>
      </c>
      <c r="AQ27" s="132"/>
      <c r="AR27" s="401" t="str">
        <f t="shared" si="16"/>
        <v/>
      </c>
      <c r="AS27" s="24" t="str">
        <f t="shared" si="26"/>
        <v/>
      </c>
      <c r="AT27" s="136"/>
      <c r="AU27" s="137"/>
      <c r="AV27" s="392" t="str">
        <f t="shared" si="13"/>
        <v/>
      </c>
      <c r="AW27" s="403"/>
      <c r="AX27" s="130" t="str">
        <f>IF($E27="","",IF(Villkor!$G$20&gt;0.1,"","-"))</f>
        <v/>
      </c>
      <c r="AY27" s="131" t="str">
        <f>IF($E27="","",IF(Villkor!$G$20&gt;1.1,"","-"))</f>
        <v/>
      </c>
      <c r="AZ27" s="131" t="str">
        <f>IF($E27="","",IF(Villkor!$G$20&gt;2.1,"","-"))</f>
        <v/>
      </c>
      <c r="BA27" s="131" t="str">
        <f>IF($E27="","",IF(Villkor!$G$20&gt;3.1,"","-"))</f>
        <v/>
      </c>
      <c r="BB27" s="149" t="str">
        <f>IF(AX27="","",IF(Villkor!$G$20=0,0,IF(Villkor!$G$20=1,(SUM(AX27)), IF(Villkor!$G$20=2,(SUM(AX27+AY27)/(2)), IF(Villkor!$G$20=3,(SUM(AX27:AZ27)/(3)), IF(Villkor!$G$20=4,(SUM(AX27:BA27)-(MAX(AX27:BA27))-(MIN(AX27:BA27)))/(2)))))))</f>
        <v/>
      </c>
      <c r="BC27" s="379" t="str">
        <f t="shared" si="17"/>
        <v/>
      </c>
      <c r="BD27" s="132"/>
      <c r="BE27" s="401" t="str">
        <f t="shared" si="14"/>
        <v/>
      </c>
      <c r="BF27" s="24" t="str">
        <f t="shared" si="27"/>
        <v/>
      </c>
    </row>
    <row r="28" spans="2:58" ht="16.5" customHeight="1">
      <c r="B28" s="133">
        <v>18</v>
      </c>
      <c r="C28" s="144" t="str">
        <f t="shared" si="0"/>
        <v/>
      </c>
      <c r="D28" s="146" t="str">
        <f t="shared" ref="D28:D59" si="28">IF(C28="","",RANK(C28,C$11:C$67))</f>
        <v/>
      </c>
      <c r="E28" s="134"/>
      <c r="F28" s="135"/>
      <c r="G28" s="136"/>
      <c r="H28" s="137"/>
      <c r="I28" s="379" t="str">
        <f t="shared" si="7"/>
        <v/>
      </c>
      <c r="J28" s="377"/>
      <c r="K28" s="130" t="str">
        <f>IF($E28="","",IF(Villkor!$G$20&gt;0.1,"","-"))</f>
        <v/>
      </c>
      <c r="L28" s="131" t="str">
        <f>IF($E28="","",IF(Villkor!$G$20&gt;1.1,"","-"))</f>
        <v/>
      </c>
      <c r="M28" s="131" t="str">
        <f>IF($E28="","",IF(Villkor!$G$20&gt;2.1,"","-"))</f>
        <v/>
      </c>
      <c r="N28" s="131" t="str">
        <f>IF($E28="","",IF(Villkor!$G$20&gt;3.1,"","-"))</f>
        <v/>
      </c>
      <c r="O28" s="391" t="str">
        <f>IF(K28="","",IF(Villkor!$G$20=0,0,IF(Villkor!$G$20=1,(SUM(K28)), IF(Villkor!$G$20=2,(SUM(K28+L28)/(2)), IF(Villkor!$G$20=3,(SUM(K28:M28)/(3)), IF(Villkor!$G$20=4,(SUM(K28:N28)-(MAX(K28:N28))-(MIN(K28:N28)))/(2)))))))</f>
        <v/>
      </c>
      <c r="P28" s="379" t="str">
        <f t="shared" si="8"/>
        <v/>
      </c>
      <c r="Q28" s="132"/>
      <c r="R28" s="389" t="str">
        <f t="shared" si="9"/>
        <v/>
      </c>
      <c r="S28" s="24" t="str">
        <f t="shared" ref="S28:S59" si="29">IF(R28="","",RANK(R28,R$11:R$60))</f>
        <v/>
      </c>
      <c r="T28" s="136"/>
      <c r="U28" s="137"/>
      <c r="V28" s="392" t="str">
        <f t="shared" si="3"/>
        <v/>
      </c>
      <c r="W28" s="136"/>
      <c r="X28" s="130" t="str">
        <f>IF($E28="","",IF(Villkor!$G$20&gt;0.1,"","-"))</f>
        <v/>
      </c>
      <c r="Y28" s="131" t="str">
        <f>IF($E28="","",IF(Villkor!$G$20&gt;1.1,"","-"))</f>
        <v/>
      </c>
      <c r="Z28" s="131" t="str">
        <f>IF($E28="","",IF(Villkor!$G$20&gt;2.1,"","-"))</f>
        <v/>
      </c>
      <c r="AA28" s="131" t="str">
        <f>IF($E28="","",IF(Villkor!$G$20&gt;3.1,"","-"))</f>
        <v/>
      </c>
      <c r="AB28" s="387" t="str">
        <f>IF(X28="","",IF(Villkor!$G$20=0,0,IF(Villkor!$G$20=1,(SUM(X28)), IF(Villkor!$G$20=2,(SUM(X28+Y28)/(2)), IF(Villkor!$G$20=3,(SUM(X28:Z28)/(3)), IF(Villkor!$G$20=4,(SUM(X28:AA28)-(MAX(X28:AA28))-(MIN(X28:AA28)))/(2)))))))</f>
        <v/>
      </c>
      <c r="AC28" s="379" t="str">
        <f t="shared" si="10"/>
        <v/>
      </c>
      <c r="AD28" s="132"/>
      <c r="AE28" s="389" t="str">
        <f t="shared" si="11"/>
        <v/>
      </c>
      <c r="AF28" s="24" t="str">
        <f t="shared" ref="AF28:AF59" si="30">IF(AE28="","",RANK(AE28,AE$11:AE$60))</f>
        <v/>
      </c>
      <c r="AG28" s="136"/>
      <c r="AH28" s="137"/>
      <c r="AI28" s="392" t="str">
        <f t="shared" si="12"/>
        <v/>
      </c>
      <c r="AJ28" s="394"/>
      <c r="AK28" s="130" t="str">
        <f>IF($E28="","",IF(Villkor!$G$20&gt;0.1,"","-"))</f>
        <v/>
      </c>
      <c r="AL28" s="131" t="str">
        <f>IF($E28="","",IF(Villkor!$G$20&gt;1.1,"","-"))</f>
        <v/>
      </c>
      <c r="AM28" s="131" t="str">
        <f>IF($E28="","",IF(Villkor!$G$20&gt;2.1,"","-"))</f>
        <v/>
      </c>
      <c r="AN28" s="131" t="str">
        <f>IF($E28="","",IF(Villkor!$G$20&gt;3.1,"","-"))</f>
        <v/>
      </c>
      <c r="AO28" s="149" t="str">
        <f>IF(AK28="","",IF(Villkor!$G$20=0,0,IF(Villkor!$G$20=1,(SUM(AK28)), IF(Villkor!$G$20=2,(SUM(AK28+AL28)/(2)), IF(Villkor!$G$20=3,(SUM(AK28:AM28)/(3)), IF(Villkor!$G$20=4,(SUM(AK28:AN28)-(MAX(AK28:AN28))-(MIN(AK28:AN28)))/(2)))))))</f>
        <v/>
      </c>
      <c r="AP28" s="379" t="str">
        <f t="shared" si="15"/>
        <v/>
      </c>
      <c r="AQ28" s="132"/>
      <c r="AR28" s="401" t="str">
        <f t="shared" si="16"/>
        <v/>
      </c>
      <c r="AS28" s="24" t="str">
        <f t="shared" ref="AS28:AS59" si="31">IF(AR28="","",RANK(AR28,AR$11:AR$60))</f>
        <v/>
      </c>
      <c r="AT28" s="136"/>
      <c r="AU28" s="137"/>
      <c r="AV28" s="392" t="str">
        <f t="shared" si="13"/>
        <v/>
      </c>
      <c r="AW28" s="403"/>
      <c r="AX28" s="130" t="str">
        <f>IF($E28="","",IF(Villkor!$G$20&gt;0.1,"","-"))</f>
        <v/>
      </c>
      <c r="AY28" s="131" t="str">
        <f>IF($E28="","",IF(Villkor!$G$20&gt;1.1,"","-"))</f>
        <v/>
      </c>
      <c r="AZ28" s="131" t="str">
        <f>IF($E28="","",IF(Villkor!$G$20&gt;2.1,"","-"))</f>
        <v/>
      </c>
      <c r="BA28" s="131" t="str">
        <f>IF($E28="","",IF(Villkor!$G$20&gt;3.1,"","-"))</f>
        <v/>
      </c>
      <c r="BB28" s="149" t="str">
        <f>IF(AX28="","",IF(Villkor!$G$20=0,0,IF(Villkor!$G$20=1,(SUM(AX28)), IF(Villkor!$G$20=2,(SUM(AX28+AY28)/(2)), IF(Villkor!$G$20=3,(SUM(AX28:AZ28)/(3)), IF(Villkor!$G$20=4,(SUM(AX28:BA28)-(MAX(AX28:BA28))-(MIN(AX28:BA28)))/(2)))))))</f>
        <v/>
      </c>
      <c r="BC28" s="379" t="str">
        <f t="shared" si="17"/>
        <v/>
      </c>
      <c r="BD28" s="132"/>
      <c r="BE28" s="401" t="str">
        <f t="shared" si="14"/>
        <v/>
      </c>
      <c r="BF28" s="24" t="str">
        <f t="shared" ref="BF28:BF59" si="32">IF(BE28="","",RANK(BE28,BE$11:BE$60))</f>
        <v/>
      </c>
    </row>
    <row r="29" spans="2:58" ht="16.5" customHeight="1">
      <c r="B29" s="133">
        <v>19</v>
      </c>
      <c r="C29" s="144" t="str">
        <f t="shared" si="0"/>
        <v/>
      </c>
      <c r="D29" s="146" t="str">
        <f t="shared" si="28"/>
        <v/>
      </c>
      <c r="E29" s="134"/>
      <c r="F29" s="135"/>
      <c r="G29" s="136"/>
      <c r="H29" s="137"/>
      <c r="I29" s="379" t="str">
        <f t="shared" si="7"/>
        <v/>
      </c>
      <c r="J29" s="377"/>
      <c r="K29" s="130" t="str">
        <f>IF($E29="","",IF(Villkor!$G$20&gt;0.1,"","-"))</f>
        <v/>
      </c>
      <c r="L29" s="131" t="str">
        <f>IF($E29="","",IF(Villkor!$G$20&gt;1.1,"","-"))</f>
        <v/>
      </c>
      <c r="M29" s="131" t="str">
        <f>IF($E29="","",IF(Villkor!$G$20&gt;2.1,"","-"))</f>
        <v/>
      </c>
      <c r="N29" s="131" t="str">
        <f>IF($E29="","",IF(Villkor!$G$20&gt;3.1,"","-"))</f>
        <v/>
      </c>
      <c r="O29" s="391" t="str">
        <f>IF(K29="","",IF(Villkor!$G$20=0,0,IF(Villkor!$G$20=1,(SUM(K29)), IF(Villkor!$G$20=2,(SUM(K29+L29)/(2)), IF(Villkor!$G$20=3,(SUM(K29:M29)/(3)), IF(Villkor!$G$20=4,(SUM(K29:N29)-(MAX(K29:N29))-(MIN(K29:N29)))/(2)))))))</f>
        <v/>
      </c>
      <c r="P29" s="379" t="str">
        <f t="shared" si="8"/>
        <v/>
      </c>
      <c r="Q29" s="132"/>
      <c r="R29" s="389" t="str">
        <f t="shared" si="9"/>
        <v/>
      </c>
      <c r="S29" s="24" t="str">
        <f t="shared" si="29"/>
        <v/>
      </c>
      <c r="T29" s="136"/>
      <c r="U29" s="137"/>
      <c r="V29" s="392" t="str">
        <f t="shared" si="3"/>
        <v/>
      </c>
      <c r="W29" s="136"/>
      <c r="X29" s="130" t="str">
        <f>IF($E29="","",IF(Villkor!$G$20&gt;0.1,"","-"))</f>
        <v/>
      </c>
      <c r="Y29" s="131" t="str">
        <f>IF($E29="","",IF(Villkor!$G$20&gt;1.1,"","-"))</f>
        <v/>
      </c>
      <c r="Z29" s="131" t="str">
        <f>IF($E29="","",IF(Villkor!$G$20&gt;2.1,"","-"))</f>
        <v/>
      </c>
      <c r="AA29" s="131" t="str">
        <f>IF($E29="","",IF(Villkor!$G$20&gt;3.1,"","-"))</f>
        <v/>
      </c>
      <c r="AB29" s="387" t="str">
        <f>IF(X29="","",IF(Villkor!$G$20=0,0,IF(Villkor!$G$20=1,(SUM(X29)), IF(Villkor!$G$20=2,(SUM(X29+Y29)/(2)), IF(Villkor!$G$20=3,(SUM(X29:Z29)/(3)), IF(Villkor!$G$20=4,(SUM(X29:AA29)-(MAX(X29:AA29))-(MIN(X29:AA29)))/(2)))))))</f>
        <v/>
      </c>
      <c r="AC29" s="379" t="str">
        <f t="shared" si="10"/>
        <v/>
      </c>
      <c r="AD29" s="132"/>
      <c r="AE29" s="389" t="str">
        <f t="shared" si="11"/>
        <v/>
      </c>
      <c r="AF29" s="24" t="str">
        <f t="shared" si="30"/>
        <v/>
      </c>
      <c r="AG29" s="136"/>
      <c r="AH29" s="137"/>
      <c r="AI29" s="392" t="str">
        <f t="shared" si="12"/>
        <v/>
      </c>
      <c r="AJ29" s="394"/>
      <c r="AK29" s="130" t="str">
        <f>IF($E29="","",IF(Villkor!$G$20&gt;0.1,"","-"))</f>
        <v/>
      </c>
      <c r="AL29" s="131" t="str">
        <f>IF($E29="","",IF(Villkor!$G$20&gt;1.1,"","-"))</f>
        <v/>
      </c>
      <c r="AM29" s="131" t="str">
        <f>IF($E29="","",IF(Villkor!$G$20&gt;2.1,"","-"))</f>
        <v/>
      </c>
      <c r="AN29" s="131" t="str">
        <f>IF($E29="","",IF(Villkor!$G$20&gt;3.1,"","-"))</f>
        <v/>
      </c>
      <c r="AO29" s="149" t="str">
        <f>IF(AK29="","",IF(Villkor!$G$20=0,0,IF(Villkor!$G$20=1,(SUM(AK29)), IF(Villkor!$G$20=2,(SUM(AK29+AL29)/(2)), IF(Villkor!$G$20=3,(SUM(AK29:AM29)/(3)), IF(Villkor!$G$20=4,(SUM(AK29:AN29)-(MAX(AK29:AN29))-(MIN(AK29:AN29)))/(2)))))))</f>
        <v/>
      </c>
      <c r="AP29" s="379" t="str">
        <f t="shared" si="15"/>
        <v/>
      </c>
      <c r="AQ29" s="132"/>
      <c r="AR29" s="401" t="str">
        <f t="shared" si="16"/>
        <v/>
      </c>
      <c r="AS29" s="24" t="str">
        <f t="shared" si="31"/>
        <v/>
      </c>
      <c r="AT29" s="136"/>
      <c r="AU29" s="137"/>
      <c r="AV29" s="392" t="str">
        <f t="shared" si="13"/>
        <v/>
      </c>
      <c r="AW29" s="403"/>
      <c r="AX29" s="130" t="str">
        <f>IF($E29="","",IF(Villkor!$G$20&gt;0.1,"","-"))</f>
        <v/>
      </c>
      <c r="AY29" s="131" t="str">
        <f>IF($E29="","",IF(Villkor!$G$20&gt;1.1,"","-"))</f>
        <v/>
      </c>
      <c r="AZ29" s="131" t="str">
        <f>IF($E29="","",IF(Villkor!$G$20&gt;2.1,"","-"))</f>
        <v/>
      </c>
      <c r="BA29" s="131" t="str">
        <f>IF($E29="","",IF(Villkor!$G$20&gt;3.1,"","-"))</f>
        <v/>
      </c>
      <c r="BB29" s="149" t="str">
        <f>IF(AX29="","",IF(Villkor!$G$20=0,0,IF(Villkor!$G$20=1,(SUM(AX29)), IF(Villkor!$G$20=2,(SUM(AX29+AY29)/(2)), IF(Villkor!$G$20=3,(SUM(AX29:AZ29)/(3)), IF(Villkor!$G$20=4,(SUM(AX29:BA29)-(MAX(AX29:BA29))-(MIN(AX29:BA29)))/(2)))))))</f>
        <v/>
      </c>
      <c r="BC29" s="379" t="str">
        <f t="shared" si="17"/>
        <v/>
      </c>
      <c r="BD29" s="132"/>
      <c r="BE29" s="401" t="str">
        <f t="shared" si="14"/>
        <v/>
      </c>
      <c r="BF29" s="24" t="str">
        <f t="shared" si="32"/>
        <v/>
      </c>
    </row>
    <row r="30" spans="2:58" ht="16.5" customHeight="1">
      <c r="B30" s="133">
        <v>20</v>
      </c>
      <c r="C30" s="144" t="str">
        <f t="shared" si="0"/>
        <v/>
      </c>
      <c r="D30" s="146" t="str">
        <f t="shared" si="28"/>
        <v/>
      </c>
      <c r="E30" s="134"/>
      <c r="F30" s="135"/>
      <c r="G30" s="136"/>
      <c r="H30" s="137"/>
      <c r="I30" s="379" t="str">
        <f t="shared" si="7"/>
        <v/>
      </c>
      <c r="J30" s="377"/>
      <c r="K30" s="130" t="str">
        <f>IF($E30="","",IF(Villkor!$G$20&gt;0.1,"","-"))</f>
        <v/>
      </c>
      <c r="L30" s="131" t="str">
        <f>IF($E30="","",IF(Villkor!$G$20&gt;1.1,"","-"))</f>
        <v/>
      </c>
      <c r="M30" s="131" t="str">
        <f>IF($E30="","",IF(Villkor!$G$20&gt;2.1,"","-"))</f>
        <v/>
      </c>
      <c r="N30" s="131" t="str">
        <f>IF($E30="","",IF(Villkor!$G$20&gt;3.1,"","-"))</f>
        <v/>
      </c>
      <c r="O30" s="391" t="str">
        <f>IF(K30="","",IF(Villkor!$G$20=0,0,IF(Villkor!$G$20=1,(SUM(K30)), IF(Villkor!$G$20=2,(SUM(K30+L30)/(2)), IF(Villkor!$G$20=3,(SUM(K30:M30)/(3)), IF(Villkor!$G$20=4,(SUM(K30:N30)-(MAX(K30:N30))-(MIN(K30:N30)))/(2)))))))</f>
        <v/>
      </c>
      <c r="P30" s="379" t="str">
        <f t="shared" si="8"/>
        <v/>
      </c>
      <c r="Q30" s="132"/>
      <c r="R30" s="389" t="str">
        <f t="shared" si="9"/>
        <v/>
      </c>
      <c r="S30" s="24" t="str">
        <f t="shared" si="29"/>
        <v/>
      </c>
      <c r="T30" s="136"/>
      <c r="U30" s="137"/>
      <c r="V30" s="392" t="str">
        <f t="shared" si="3"/>
        <v/>
      </c>
      <c r="W30" s="136"/>
      <c r="X30" s="130" t="str">
        <f>IF($E30="","",IF(Villkor!$G$20&gt;0.1,"","-"))</f>
        <v/>
      </c>
      <c r="Y30" s="131" t="str">
        <f>IF($E30="","",IF(Villkor!$G$20&gt;1.1,"","-"))</f>
        <v/>
      </c>
      <c r="Z30" s="131" t="str">
        <f>IF($E30="","",IF(Villkor!$G$20&gt;2.1,"","-"))</f>
        <v/>
      </c>
      <c r="AA30" s="131" t="str">
        <f>IF($E30="","",IF(Villkor!$G$20&gt;3.1,"","-"))</f>
        <v/>
      </c>
      <c r="AB30" s="387" t="str">
        <f>IF(X30="","",IF(Villkor!$G$20=0,0,IF(Villkor!$G$20=1,(SUM(X30)), IF(Villkor!$G$20=2,(SUM(X30+Y30)/(2)), IF(Villkor!$G$20=3,(SUM(X30:Z30)/(3)), IF(Villkor!$G$20=4,(SUM(X30:AA30)-(MAX(X30:AA30))-(MIN(X30:AA30)))/(2)))))))</f>
        <v/>
      </c>
      <c r="AC30" s="379" t="str">
        <f t="shared" si="10"/>
        <v/>
      </c>
      <c r="AD30" s="132"/>
      <c r="AE30" s="389" t="str">
        <f t="shared" si="11"/>
        <v/>
      </c>
      <c r="AF30" s="24" t="str">
        <f t="shared" si="30"/>
        <v/>
      </c>
      <c r="AG30" s="136"/>
      <c r="AH30" s="137"/>
      <c r="AI30" s="392" t="str">
        <f t="shared" si="12"/>
        <v/>
      </c>
      <c r="AJ30" s="394"/>
      <c r="AK30" s="130" t="str">
        <f>IF($E30="","",IF(Villkor!$G$20&gt;0.1,"","-"))</f>
        <v/>
      </c>
      <c r="AL30" s="131" t="str">
        <f>IF($E30="","",IF(Villkor!$G$20&gt;1.1,"","-"))</f>
        <v/>
      </c>
      <c r="AM30" s="131" t="str">
        <f>IF($E30="","",IF(Villkor!$G$20&gt;2.1,"","-"))</f>
        <v/>
      </c>
      <c r="AN30" s="131" t="str">
        <f>IF($E30="","",IF(Villkor!$G$20&gt;3.1,"","-"))</f>
        <v/>
      </c>
      <c r="AO30" s="149" t="str">
        <f>IF(AK30="","",IF(Villkor!$G$20=0,0,IF(Villkor!$G$20=1,(SUM(AK30)), IF(Villkor!$G$20=2,(SUM(AK30+AL30)/(2)), IF(Villkor!$G$20=3,(SUM(AK30:AM30)/(3)), IF(Villkor!$G$20=4,(SUM(AK30:AN30)-(MAX(AK30:AN30))-(MIN(AK30:AN30)))/(2)))))))</f>
        <v/>
      </c>
      <c r="AP30" s="379" t="str">
        <f t="shared" si="15"/>
        <v/>
      </c>
      <c r="AQ30" s="132"/>
      <c r="AR30" s="401" t="str">
        <f t="shared" si="16"/>
        <v/>
      </c>
      <c r="AS30" s="24" t="str">
        <f t="shared" si="31"/>
        <v/>
      </c>
      <c r="AT30" s="136"/>
      <c r="AU30" s="137"/>
      <c r="AV30" s="392" t="str">
        <f t="shared" si="13"/>
        <v/>
      </c>
      <c r="AW30" s="403"/>
      <c r="AX30" s="130" t="str">
        <f>IF($E30="","",IF(Villkor!$G$20&gt;0.1,"","-"))</f>
        <v/>
      </c>
      <c r="AY30" s="131" t="str">
        <f>IF($E30="","",IF(Villkor!$G$20&gt;1.1,"","-"))</f>
        <v/>
      </c>
      <c r="AZ30" s="131" t="str">
        <f>IF($E30="","",IF(Villkor!$G$20&gt;2.1,"","-"))</f>
        <v/>
      </c>
      <c r="BA30" s="131" t="str">
        <f>IF($E30="","",IF(Villkor!$G$20&gt;3.1,"","-"))</f>
        <v/>
      </c>
      <c r="BB30" s="149" t="str">
        <f>IF(AX30="","",IF(Villkor!$G$20=0,0,IF(Villkor!$G$20=1,(SUM(AX30)), IF(Villkor!$G$20=2,(SUM(AX30+AY30)/(2)), IF(Villkor!$G$20=3,(SUM(AX30:AZ30)/(3)), IF(Villkor!$G$20=4,(SUM(AX30:BA30)-(MAX(AX30:BA30))-(MIN(AX30:BA30)))/(2)))))))</f>
        <v/>
      </c>
      <c r="BC30" s="379" t="str">
        <f t="shared" si="17"/>
        <v/>
      </c>
      <c r="BD30" s="132"/>
      <c r="BE30" s="401" t="str">
        <f t="shared" si="14"/>
        <v/>
      </c>
      <c r="BF30" s="24" t="str">
        <f t="shared" si="32"/>
        <v/>
      </c>
    </row>
    <row r="31" spans="2:58" ht="16.5" customHeight="1">
      <c r="B31" s="133">
        <v>21</v>
      </c>
      <c r="C31" s="144" t="str">
        <f t="shared" si="0"/>
        <v/>
      </c>
      <c r="D31" s="146" t="str">
        <f t="shared" si="28"/>
        <v/>
      </c>
      <c r="E31" s="134"/>
      <c r="F31" s="135"/>
      <c r="G31" s="136"/>
      <c r="H31" s="137"/>
      <c r="I31" s="379" t="str">
        <f t="shared" si="7"/>
        <v/>
      </c>
      <c r="J31" s="377"/>
      <c r="K31" s="130" t="str">
        <f>IF($E31="","",IF(Villkor!$G$20&gt;0.1,"","-"))</f>
        <v/>
      </c>
      <c r="L31" s="131" t="str">
        <f>IF($E31="","",IF(Villkor!$G$20&gt;1.1,"","-"))</f>
        <v/>
      </c>
      <c r="M31" s="131" t="str">
        <f>IF($E31="","",IF(Villkor!$G$20&gt;2.1,"","-"))</f>
        <v/>
      </c>
      <c r="N31" s="131" t="str">
        <f>IF($E31="","",IF(Villkor!$G$20&gt;3.1,"","-"))</f>
        <v/>
      </c>
      <c r="O31" s="391" t="str">
        <f>IF(K31="","",IF(Villkor!$G$20=0,0,IF(Villkor!$G$20=1,(SUM(K31)), IF(Villkor!$G$20=2,(SUM(K31+L31)/(2)), IF(Villkor!$G$20=3,(SUM(K31:M31)/(3)), IF(Villkor!$G$20=4,(SUM(K31:N31)-(MAX(K31:N31))-(MIN(K31:N31)))/(2)))))))</f>
        <v/>
      </c>
      <c r="P31" s="379" t="str">
        <f t="shared" si="8"/>
        <v/>
      </c>
      <c r="Q31" s="132"/>
      <c r="R31" s="389" t="str">
        <f t="shared" si="9"/>
        <v/>
      </c>
      <c r="S31" s="24" t="str">
        <f t="shared" si="29"/>
        <v/>
      </c>
      <c r="T31" s="136"/>
      <c r="U31" s="137"/>
      <c r="V31" s="392" t="str">
        <f t="shared" si="3"/>
        <v/>
      </c>
      <c r="W31" s="136"/>
      <c r="X31" s="130" t="str">
        <f>IF($E31="","",IF(Villkor!$G$20&gt;0.1,"","-"))</f>
        <v/>
      </c>
      <c r="Y31" s="131" t="str">
        <f>IF($E31="","",IF(Villkor!$G$20&gt;1.1,"","-"))</f>
        <v/>
      </c>
      <c r="Z31" s="131" t="str">
        <f>IF($E31="","",IF(Villkor!$G$20&gt;2.1,"","-"))</f>
        <v/>
      </c>
      <c r="AA31" s="131" t="str">
        <f>IF($E31="","",IF(Villkor!$G$20&gt;3.1,"","-"))</f>
        <v/>
      </c>
      <c r="AB31" s="387" t="str">
        <f>IF(X31="","",IF(Villkor!$G$20=0,0,IF(Villkor!$G$20=1,(SUM(X31)), IF(Villkor!$G$20=2,(SUM(X31+Y31)/(2)), IF(Villkor!$G$20=3,(SUM(X31:Z31)/(3)), IF(Villkor!$G$20=4,(SUM(X31:AA31)-(MAX(X31:AA31))-(MIN(X31:AA31)))/(2)))))))</f>
        <v/>
      </c>
      <c r="AC31" s="379" t="str">
        <f t="shared" si="10"/>
        <v/>
      </c>
      <c r="AD31" s="132"/>
      <c r="AE31" s="389" t="str">
        <f t="shared" si="11"/>
        <v/>
      </c>
      <c r="AF31" s="24" t="str">
        <f t="shared" si="30"/>
        <v/>
      </c>
      <c r="AG31" s="136"/>
      <c r="AH31" s="137"/>
      <c r="AI31" s="392" t="str">
        <f t="shared" si="12"/>
        <v/>
      </c>
      <c r="AJ31" s="394"/>
      <c r="AK31" s="130" t="str">
        <f>IF($E31="","",IF(Villkor!$G$20&gt;0.1,"","-"))</f>
        <v/>
      </c>
      <c r="AL31" s="131" t="str">
        <f>IF($E31="","",IF(Villkor!$G$20&gt;1.1,"","-"))</f>
        <v/>
      </c>
      <c r="AM31" s="131" t="str">
        <f>IF($E31="","",IF(Villkor!$G$20&gt;2.1,"","-"))</f>
        <v/>
      </c>
      <c r="AN31" s="131" t="str">
        <f>IF($E31="","",IF(Villkor!$G$20&gt;3.1,"","-"))</f>
        <v/>
      </c>
      <c r="AO31" s="149" t="str">
        <f>IF(AK31="","",IF(Villkor!$G$20=0,0,IF(Villkor!$G$20=1,(SUM(AK31)), IF(Villkor!$G$20=2,(SUM(AK31+AL31)/(2)), IF(Villkor!$G$20=3,(SUM(AK31:AM31)/(3)), IF(Villkor!$G$20=4,(SUM(AK31:AN31)-(MAX(AK31:AN31))-(MIN(AK31:AN31)))/(2)))))))</f>
        <v/>
      </c>
      <c r="AP31" s="379" t="str">
        <f t="shared" si="15"/>
        <v/>
      </c>
      <c r="AQ31" s="132"/>
      <c r="AR31" s="401" t="str">
        <f t="shared" si="16"/>
        <v/>
      </c>
      <c r="AS31" s="24" t="str">
        <f t="shared" si="31"/>
        <v/>
      </c>
      <c r="AT31" s="136"/>
      <c r="AU31" s="137"/>
      <c r="AV31" s="392" t="str">
        <f t="shared" si="13"/>
        <v/>
      </c>
      <c r="AW31" s="403"/>
      <c r="AX31" s="130" t="str">
        <f>IF($E31="","",IF(Villkor!$G$20&gt;0.1,"","-"))</f>
        <v/>
      </c>
      <c r="AY31" s="131" t="str">
        <f>IF($E31="","",IF(Villkor!$G$20&gt;1.1,"","-"))</f>
        <v/>
      </c>
      <c r="AZ31" s="131" t="str">
        <f>IF($E31="","",IF(Villkor!$G$20&gt;2.1,"","-"))</f>
        <v/>
      </c>
      <c r="BA31" s="131" t="str">
        <f>IF($E31="","",IF(Villkor!$G$20&gt;3.1,"","-"))</f>
        <v/>
      </c>
      <c r="BB31" s="149" t="str">
        <f>IF(AX31="","",IF(Villkor!$G$20=0,0,IF(Villkor!$G$20=1,(SUM(AX31)), IF(Villkor!$G$20=2,(SUM(AX31+AY31)/(2)), IF(Villkor!$G$20=3,(SUM(AX31:AZ31)/(3)), IF(Villkor!$G$20=4,(SUM(AX31:BA31)-(MAX(AX31:BA31))-(MIN(AX31:BA31)))/(2)))))))</f>
        <v/>
      </c>
      <c r="BC31" s="379" t="str">
        <f t="shared" si="17"/>
        <v/>
      </c>
      <c r="BD31" s="132"/>
      <c r="BE31" s="401" t="str">
        <f t="shared" si="14"/>
        <v/>
      </c>
      <c r="BF31" s="24" t="str">
        <f t="shared" si="32"/>
        <v/>
      </c>
    </row>
    <row r="32" spans="2:58" ht="16.5" customHeight="1">
      <c r="B32" s="133">
        <v>22</v>
      </c>
      <c r="C32" s="144" t="str">
        <f t="shared" si="0"/>
        <v/>
      </c>
      <c r="D32" s="146" t="str">
        <f t="shared" si="28"/>
        <v/>
      </c>
      <c r="E32" s="134"/>
      <c r="F32" s="135"/>
      <c r="G32" s="136"/>
      <c r="H32" s="137"/>
      <c r="I32" s="379" t="str">
        <f t="shared" si="7"/>
        <v/>
      </c>
      <c r="J32" s="377"/>
      <c r="K32" s="130" t="str">
        <f>IF($E32="","",IF(Villkor!$G$20&gt;0.1,"","-"))</f>
        <v/>
      </c>
      <c r="L32" s="131" t="str">
        <f>IF($E32="","",IF(Villkor!$G$20&gt;1.1,"","-"))</f>
        <v/>
      </c>
      <c r="M32" s="131" t="str">
        <f>IF($E32="","",IF(Villkor!$G$20&gt;2.1,"","-"))</f>
        <v/>
      </c>
      <c r="N32" s="131" t="str">
        <f>IF($E32="","",IF(Villkor!$G$20&gt;3.1,"","-"))</f>
        <v/>
      </c>
      <c r="O32" s="391" t="str">
        <f>IF(K32="","",IF(Villkor!$G$20=0,0,IF(Villkor!$G$20=1,(SUM(K32)), IF(Villkor!$G$20=2,(SUM(K32+L32)/(2)), IF(Villkor!$G$20=3,(SUM(K32:M32)/(3)), IF(Villkor!$G$20=4,(SUM(K32:N32)-(MAX(K32:N32))-(MIN(K32:N32)))/(2)))))))</f>
        <v/>
      </c>
      <c r="P32" s="379" t="str">
        <f t="shared" si="8"/>
        <v/>
      </c>
      <c r="Q32" s="132"/>
      <c r="R32" s="389" t="str">
        <f t="shared" si="9"/>
        <v/>
      </c>
      <c r="S32" s="24" t="str">
        <f t="shared" si="29"/>
        <v/>
      </c>
      <c r="T32" s="136"/>
      <c r="U32" s="137"/>
      <c r="V32" s="392" t="str">
        <f t="shared" si="3"/>
        <v/>
      </c>
      <c r="W32" s="136"/>
      <c r="X32" s="130" t="str">
        <f>IF($E32="","",IF(Villkor!$G$20&gt;0.1,"","-"))</f>
        <v/>
      </c>
      <c r="Y32" s="131" t="str">
        <f>IF($E32="","",IF(Villkor!$G$20&gt;1.1,"","-"))</f>
        <v/>
      </c>
      <c r="Z32" s="131" t="str">
        <f>IF($E32="","",IF(Villkor!$G$20&gt;2.1,"","-"))</f>
        <v/>
      </c>
      <c r="AA32" s="131" t="str">
        <f>IF($E32="","",IF(Villkor!$G$20&gt;3.1,"","-"))</f>
        <v/>
      </c>
      <c r="AB32" s="387" t="str">
        <f>IF(X32="","",IF(Villkor!$G$20=0,0,IF(Villkor!$G$20=1,(SUM(X32)), IF(Villkor!$G$20=2,(SUM(X32+Y32)/(2)), IF(Villkor!$G$20=3,(SUM(X32:Z32)/(3)), IF(Villkor!$G$20=4,(SUM(X32:AA32)-(MAX(X32:AA32))-(MIN(X32:AA32)))/(2)))))))</f>
        <v/>
      </c>
      <c r="AC32" s="379" t="str">
        <f t="shared" si="10"/>
        <v/>
      </c>
      <c r="AD32" s="132"/>
      <c r="AE32" s="389" t="str">
        <f t="shared" si="11"/>
        <v/>
      </c>
      <c r="AF32" s="24" t="str">
        <f t="shared" si="30"/>
        <v/>
      </c>
      <c r="AG32" s="136"/>
      <c r="AH32" s="137"/>
      <c r="AI32" s="392" t="str">
        <f t="shared" si="12"/>
        <v/>
      </c>
      <c r="AJ32" s="394"/>
      <c r="AK32" s="130" t="str">
        <f>IF($E32="","",IF(Villkor!$G$20&gt;0.1,"","-"))</f>
        <v/>
      </c>
      <c r="AL32" s="131" t="str">
        <f>IF($E32="","",IF(Villkor!$G$20&gt;1.1,"","-"))</f>
        <v/>
      </c>
      <c r="AM32" s="131" t="str">
        <f>IF($E32="","",IF(Villkor!$G$20&gt;2.1,"","-"))</f>
        <v/>
      </c>
      <c r="AN32" s="131" t="str">
        <f>IF($E32="","",IF(Villkor!$G$20&gt;3.1,"","-"))</f>
        <v/>
      </c>
      <c r="AO32" s="149" t="str">
        <f>IF(AK32="","",IF(Villkor!$G$20=0,0,IF(Villkor!$G$20=1,(SUM(AK32)), IF(Villkor!$G$20=2,(SUM(AK32+AL32)/(2)), IF(Villkor!$G$20=3,(SUM(AK32:AM32)/(3)), IF(Villkor!$G$20=4,(SUM(AK32:AN32)-(MAX(AK32:AN32))-(MIN(AK32:AN32)))/(2)))))))</f>
        <v/>
      </c>
      <c r="AP32" s="379" t="str">
        <f t="shared" si="15"/>
        <v/>
      </c>
      <c r="AQ32" s="132"/>
      <c r="AR32" s="401" t="str">
        <f t="shared" si="16"/>
        <v/>
      </c>
      <c r="AS32" s="24" t="str">
        <f t="shared" si="31"/>
        <v/>
      </c>
      <c r="AT32" s="136"/>
      <c r="AU32" s="137"/>
      <c r="AV32" s="392" t="str">
        <f t="shared" si="13"/>
        <v/>
      </c>
      <c r="AW32" s="403"/>
      <c r="AX32" s="130" t="str">
        <f>IF($E32="","",IF(Villkor!$G$20&gt;0.1,"","-"))</f>
        <v/>
      </c>
      <c r="AY32" s="131" t="str">
        <f>IF($E32="","",IF(Villkor!$G$20&gt;1.1,"","-"))</f>
        <v/>
      </c>
      <c r="AZ32" s="131" t="str">
        <f>IF($E32="","",IF(Villkor!$G$20&gt;2.1,"","-"))</f>
        <v/>
      </c>
      <c r="BA32" s="131" t="str">
        <f>IF($E32="","",IF(Villkor!$G$20&gt;3.1,"","-"))</f>
        <v/>
      </c>
      <c r="BB32" s="149" t="str">
        <f>IF(AX32="","",IF(Villkor!$G$20=0,0,IF(Villkor!$G$20=1,(SUM(AX32)), IF(Villkor!$G$20=2,(SUM(AX32+AY32)/(2)), IF(Villkor!$G$20=3,(SUM(AX32:AZ32)/(3)), IF(Villkor!$G$20=4,(SUM(AX32:BA32)-(MAX(AX32:BA32))-(MIN(AX32:BA32)))/(2)))))))</f>
        <v/>
      </c>
      <c r="BC32" s="379" t="str">
        <f t="shared" si="17"/>
        <v/>
      </c>
      <c r="BD32" s="132"/>
      <c r="BE32" s="401" t="str">
        <f t="shared" si="14"/>
        <v/>
      </c>
      <c r="BF32" s="24" t="str">
        <f t="shared" si="32"/>
        <v/>
      </c>
    </row>
    <row r="33" spans="2:58" ht="16.5" customHeight="1">
      <c r="B33" s="133">
        <v>23</v>
      </c>
      <c r="C33" s="144" t="str">
        <f t="shared" si="0"/>
        <v/>
      </c>
      <c r="D33" s="146" t="str">
        <f t="shared" si="28"/>
        <v/>
      </c>
      <c r="E33" s="134"/>
      <c r="F33" s="135"/>
      <c r="G33" s="136"/>
      <c r="H33" s="137"/>
      <c r="I33" s="379" t="str">
        <f t="shared" si="7"/>
        <v/>
      </c>
      <c r="J33" s="381"/>
      <c r="K33" s="130" t="str">
        <f>IF($E33="","",IF(Villkor!$G$20&gt;0.1,"","-"))</f>
        <v/>
      </c>
      <c r="L33" s="131" t="str">
        <f>IF($E33="","",IF(Villkor!$G$20&gt;1.1,"","-"))</f>
        <v/>
      </c>
      <c r="M33" s="131" t="str">
        <f>IF($E33="","",IF(Villkor!$G$20&gt;2.1,"","-"))</f>
        <v/>
      </c>
      <c r="N33" s="131" t="str">
        <f>IF($E33="","",IF(Villkor!$G$20&gt;3.1,"","-"))</f>
        <v/>
      </c>
      <c r="O33" s="391" t="str">
        <f>IF(K33="","",IF(Villkor!$G$20=0,0,IF(Villkor!$G$20=1,(SUM(K33)), IF(Villkor!$G$20=2,(SUM(K33+L33)/(2)), IF(Villkor!$G$20=3,(SUM(K33:M33)/(3)), IF(Villkor!$G$20=4,(SUM(K33:N33)-(MAX(K33:N33))-(MIN(K33:N33)))/(2)))))))</f>
        <v/>
      </c>
      <c r="P33" s="379" t="str">
        <f t="shared" si="8"/>
        <v/>
      </c>
      <c r="Q33" s="132"/>
      <c r="R33" s="389" t="str">
        <f t="shared" si="9"/>
        <v/>
      </c>
      <c r="S33" s="24" t="str">
        <f t="shared" si="29"/>
        <v/>
      </c>
      <c r="T33" s="136"/>
      <c r="U33" s="137"/>
      <c r="V33" s="392" t="str">
        <f t="shared" si="3"/>
        <v/>
      </c>
      <c r="W33" s="136"/>
      <c r="X33" s="130" t="str">
        <f>IF($E33="","",IF(Villkor!$G$20&gt;0.1,"","-"))</f>
        <v/>
      </c>
      <c r="Y33" s="131" t="str">
        <f>IF($E33="","",IF(Villkor!$G$20&gt;1.1,"","-"))</f>
        <v/>
      </c>
      <c r="Z33" s="131" t="str">
        <f>IF($E33="","",IF(Villkor!$G$20&gt;2.1,"","-"))</f>
        <v/>
      </c>
      <c r="AA33" s="131" t="str">
        <f>IF($E33="","",IF(Villkor!$G$20&gt;3.1,"","-"))</f>
        <v/>
      </c>
      <c r="AB33" s="387" t="str">
        <f>IF(X33="","",IF(Villkor!$G$20=0,0,IF(Villkor!$G$20=1,(SUM(X33)), IF(Villkor!$G$20=2,(SUM(X33+Y33)/(2)), IF(Villkor!$G$20=3,(SUM(X33:Z33)/(3)), IF(Villkor!$G$20=4,(SUM(X33:AA33)-(MAX(X33:AA33))-(MIN(X33:AA33)))/(2)))))))</f>
        <v/>
      </c>
      <c r="AC33" s="379" t="str">
        <f t="shared" si="10"/>
        <v/>
      </c>
      <c r="AD33" s="132"/>
      <c r="AE33" s="389" t="str">
        <f t="shared" si="11"/>
        <v/>
      </c>
      <c r="AF33" s="24" t="str">
        <f t="shared" si="30"/>
        <v/>
      </c>
      <c r="AG33" s="136"/>
      <c r="AH33" s="137"/>
      <c r="AI33" s="392" t="str">
        <f t="shared" si="12"/>
        <v/>
      </c>
      <c r="AJ33" s="394"/>
      <c r="AK33" s="130" t="str">
        <f>IF($E33="","",IF(Villkor!$G$20&gt;0.1,"","-"))</f>
        <v/>
      </c>
      <c r="AL33" s="131" t="str">
        <f>IF($E33="","",IF(Villkor!$G$20&gt;1.1,"","-"))</f>
        <v/>
      </c>
      <c r="AM33" s="131" t="str">
        <f>IF($E33="","",IF(Villkor!$G$20&gt;2.1,"","-"))</f>
        <v/>
      </c>
      <c r="AN33" s="131" t="str">
        <f>IF($E33="","",IF(Villkor!$G$20&gt;3.1,"","-"))</f>
        <v/>
      </c>
      <c r="AO33" s="149" t="str">
        <f>IF(AK33="","",IF(Villkor!$G$20=0,0,IF(Villkor!$G$20=1,(SUM(AK33)), IF(Villkor!$G$20=2,(SUM(AK33+AL33)/(2)), IF(Villkor!$G$20=3,(SUM(AK33:AM33)/(3)), IF(Villkor!$G$20=4,(SUM(AK33:AN33)-(MAX(AK33:AN33))-(MIN(AK33:AN33)))/(2)))))))</f>
        <v/>
      </c>
      <c r="AP33" s="379" t="str">
        <f t="shared" si="15"/>
        <v/>
      </c>
      <c r="AQ33" s="132"/>
      <c r="AR33" s="401" t="str">
        <f t="shared" si="16"/>
        <v/>
      </c>
      <c r="AS33" s="24" t="str">
        <f t="shared" si="31"/>
        <v/>
      </c>
      <c r="AT33" s="136"/>
      <c r="AU33" s="137"/>
      <c r="AV33" s="392" t="str">
        <f t="shared" si="13"/>
        <v/>
      </c>
      <c r="AW33" s="403"/>
      <c r="AX33" s="130" t="str">
        <f>IF($E33="","",IF(Villkor!$G$20&gt;0.1,"","-"))</f>
        <v/>
      </c>
      <c r="AY33" s="131" t="str">
        <f>IF($E33="","",IF(Villkor!$G$20&gt;1.1,"","-"))</f>
        <v/>
      </c>
      <c r="AZ33" s="131" t="str">
        <f>IF($E33="","",IF(Villkor!$G$20&gt;2.1,"","-"))</f>
        <v/>
      </c>
      <c r="BA33" s="131" t="str">
        <f>IF($E33="","",IF(Villkor!$G$20&gt;3.1,"","-"))</f>
        <v/>
      </c>
      <c r="BB33" s="149" t="str">
        <f>IF(AX33="","",IF(Villkor!$G$20=0,0,IF(Villkor!$G$20=1,(SUM(AX33)), IF(Villkor!$G$20=2,(SUM(AX33+AY33)/(2)), IF(Villkor!$G$20=3,(SUM(AX33:AZ33)/(3)), IF(Villkor!$G$20=4,(SUM(AX33:BA33)-(MAX(AX33:BA33))-(MIN(AX33:BA33)))/(2)))))))</f>
        <v/>
      </c>
      <c r="BC33" s="379" t="str">
        <f t="shared" si="17"/>
        <v/>
      </c>
      <c r="BD33" s="132"/>
      <c r="BE33" s="401" t="str">
        <f t="shared" si="14"/>
        <v/>
      </c>
      <c r="BF33" s="24" t="str">
        <f t="shared" si="32"/>
        <v/>
      </c>
    </row>
    <row r="34" spans="2:58" ht="16.5" customHeight="1">
      <c r="B34" s="133">
        <v>24</v>
      </c>
      <c r="C34" s="144" t="str">
        <f t="shared" si="0"/>
        <v/>
      </c>
      <c r="D34" s="146" t="str">
        <f t="shared" si="28"/>
        <v/>
      </c>
      <c r="E34" s="134"/>
      <c r="F34" s="135"/>
      <c r="G34" s="136"/>
      <c r="H34" s="137"/>
      <c r="I34" s="379" t="str">
        <f t="shared" si="7"/>
        <v/>
      </c>
      <c r="J34" s="377"/>
      <c r="K34" s="130" t="str">
        <f>IF($E34="","",IF(Villkor!$G$20&gt;0.1,"","-"))</f>
        <v/>
      </c>
      <c r="L34" s="131" t="str">
        <f>IF($E34="","",IF(Villkor!$G$20&gt;1.1,"","-"))</f>
        <v/>
      </c>
      <c r="M34" s="131" t="str">
        <f>IF($E34="","",IF(Villkor!$G$20&gt;2.1,"","-"))</f>
        <v/>
      </c>
      <c r="N34" s="131" t="str">
        <f>IF($E34="","",IF(Villkor!$G$20&gt;3.1,"","-"))</f>
        <v/>
      </c>
      <c r="O34" s="391" t="str">
        <f>IF(K34="","",IF(Villkor!$G$20=0,0,IF(Villkor!$G$20=1,(SUM(K34)), IF(Villkor!$G$20=2,(SUM(K34+L34)/(2)), IF(Villkor!$G$20=3,(SUM(K34:M34)/(3)), IF(Villkor!$G$20=4,(SUM(K34:N34)-(MAX(K34:N34))-(MIN(K34:N34)))/(2)))))))</f>
        <v/>
      </c>
      <c r="P34" s="379" t="str">
        <f t="shared" si="8"/>
        <v/>
      </c>
      <c r="Q34" s="132"/>
      <c r="R34" s="389" t="str">
        <f t="shared" si="9"/>
        <v/>
      </c>
      <c r="S34" s="24" t="str">
        <f t="shared" si="29"/>
        <v/>
      </c>
      <c r="T34" s="136"/>
      <c r="U34" s="137"/>
      <c r="V34" s="392" t="str">
        <f t="shared" si="3"/>
        <v/>
      </c>
      <c r="W34" s="136"/>
      <c r="X34" s="130" t="str">
        <f>IF($E34="","",IF(Villkor!$G$20&gt;0.1,"","-"))</f>
        <v/>
      </c>
      <c r="Y34" s="131" t="str">
        <f>IF($E34="","",IF(Villkor!$G$20&gt;1.1,"","-"))</f>
        <v/>
      </c>
      <c r="Z34" s="131" t="str">
        <f>IF($E34="","",IF(Villkor!$G$20&gt;2.1,"","-"))</f>
        <v/>
      </c>
      <c r="AA34" s="131" t="str">
        <f>IF($E34="","",IF(Villkor!$G$20&gt;3.1,"","-"))</f>
        <v/>
      </c>
      <c r="AB34" s="387" t="str">
        <f>IF(X34="","",IF(Villkor!$G$20=0,0,IF(Villkor!$G$20=1,(SUM(X34)), IF(Villkor!$G$20=2,(SUM(X34+Y34)/(2)), IF(Villkor!$G$20=3,(SUM(X34:Z34)/(3)), IF(Villkor!$G$20=4,(SUM(X34:AA34)-(MAX(X34:AA34))-(MIN(X34:AA34)))/(2)))))))</f>
        <v/>
      </c>
      <c r="AC34" s="379" t="str">
        <f t="shared" si="10"/>
        <v/>
      </c>
      <c r="AD34" s="132"/>
      <c r="AE34" s="389" t="str">
        <f t="shared" si="11"/>
        <v/>
      </c>
      <c r="AF34" s="24" t="str">
        <f t="shared" si="30"/>
        <v/>
      </c>
      <c r="AG34" s="136"/>
      <c r="AH34" s="137"/>
      <c r="AI34" s="392" t="str">
        <f t="shared" si="12"/>
        <v/>
      </c>
      <c r="AJ34" s="394"/>
      <c r="AK34" s="130" t="str">
        <f>IF($E34="","",IF(Villkor!$G$20&gt;0.1,"","-"))</f>
        <v/>
      </c>
      <c r="AL34" s="131" t="str">
        <f>IF($E34="","",IF(Villkor!$G$20&gt;1.1,"","-"))</f>
        <v/>
      </c>
      <c r="AM34" s="131" t="str">
        <f>IF($E34="","",IF(Villkor!$G$20&gt;2.1,"","-"))</f>
        <v/>
      </c>
      <c r="AN34" s="131" t="str">
        <f>IF($E34="","",IF(Villkor!$G$20&gt;3.1,"","-"))</f>
        <v/>
      </c>
      <c r="AO34" s="149" t="str">
        <f>IF(AK34="","",IF(Villkor!$G$20=0,0,IF(Villkor!$G$20=1,(SUM(AK34)), IF(Villkor!$G$20=2,(SUM(AK34+AL34)/(2)), IF(Villkor!$G$20=3,(SUM(AK34:AM34)/(3)), IF(Villkor!$G$20=4,(SUM(AK34:AN34)-(MAX(AK34:AN34))-(MIN(AK34:AN34)))/(2)))))))</f>
        <v/>
      </c>
      <c r="AP34" s="379" t="str">
        <f t="shared" si="15"/>
        <v/>
      </c>
      <c r="AQ34" s="132"/>
      <c r="AR34" s="401" t="str">
        <f t="shared" si="16"/>
        <v/>
      </c>
      <c r="AS34" s="24" t="str">
        <f t="shared" si="31"/>
        <v/>
      </c>
      <c r="AT34" s="136"/>
      <c r="AU34" s="137"/>
      <c r="AV34" s="392" t="str">
        <f t="shared" si="13"/>
        <v/>
      </c>
      <c r="AW34" s="403"/>
      <c r="AX34" s="130" t="str">
        <f>IF($E34="","",IF(Villkor!$G$20&gt;0.1,"","-"))</f>
        <v/>
      </c>
      <c r="AY34" s="131" t="str">
        <f>IF($E34="","",IF(Villkor!$G$20&gt;1.1,"","-"))</f>
        <v/>
      </c>
      <c r="AZ34" s="131" t="str">
        <f>IF($E34="","",IF(Villkor!$G$20&gt;2.1,"","-"))</f>
        <v/>
      </c>
      <c r="BA34" s="131" t="str">
        <f>IF($E34="","",IF(Villkor!$G$20&gt;3.1,"","-"))</f>
        <v/>
      </c>
      <c r="BB34" s="149" t="str">
        <f>IF(AX34="","",IF(Villkor!$G$20=0,0,IF(Villkor!$G$20=1,(SUM(AX34)), IF(Villkor!$G$20=2,(SUM(AX34+AY34)/(2)), IF(Villkor!$G$20=3,(SUM(AX34:AZ34)/(3)), IF(Villkor!$G$20=4,(SUM(AX34:BA34)-(MAX(AX34:BA34))-(MIN(AX34:BA34)))/(2)))))))</f>
        <v/>
      </c>
      <c r="BC34" s="379" t="str">
        <f t="shared" si="17"/>
        <v/>
      </c>
      <c r="BD34" s="132"/>
      <c r="BE34" s="401" t="str">
        <f t="shared" si="14"/>
        <v/>
      </c>
      <c r="BF34" s="24" t="str">
        <f t="shared" si="32"/>
        <v/>
      </c>
    </row>
    <row r="35" spans="2:58" ht="16.5" customHeight="1">
      <c r="B35" s="133">
        <v>25</v>
      </c>
      <c r="C35" s="144" t="str">
        <f t="shared" si="0"/>
        <v/>
      </c>
      <c r="D35" s="146" t="str">
        <f t="shared" si="28"/>
        <v/>
      </c>
      <c r="E35" s="134"/>
      <c r="F35" s="135"/>
      <c r="G35" s="136"/>
      <c r="H35" s="137"/>
      <c r="I35" s="379" t="str">
        <f t="shared" si="7"/>
        <v/>
      </c>
      <c r="J35" s="377"/>
      <c r="K35" s="130" t="str">
        <f>IF($E35="","",IF(Villkor!$G$20&gt;0.1,"","-"))</f>
        <v/>
      </c>
      <c r="L35" s="131" t="str">
        <f>IF($E35="","",IF(Villkor!$G$20&gt;1.1,"","-"))</f>
        <v/>
      </c>
      <c r="M35" s="131" t="str">
        <f>IF($E35="","",IF(Villkor!$G$20&gt;2.1,"","-"))</f>
        <v/>
      </c>
      <c r="N35" s="131" t="str">
        <f>IF($E35="","",IF(Villkor!$G$20&gt;3.1,"","-"))</f>
        <v/>
      </c>
      <c r="O35" s="391" t="str">
        <f>IF(K35="","",IF(Villkor!$G$20=0,0,IF(Villkor!$G$20=1,(SUM(K35)), IF(Villkor!$G$20=2,(SUM(K35+L35)/(2)), IF(Villkor!$G$20=3,(SUM(K35:M35)/(3)), IF(Villkor!$G$20=4,(SUM(K35:N35)-(MAX(K35:N35))-(MIN(K35:N35)))/(2)))))))</f>
        <v/>
      </c>
      <c r="P35" s="379" t="str">
        <f t="shared" si="8"/>
        <v/>
      </c>
      <c r="Q35" s="132"/>
      <c r="R35" s="389" t="str">
        <f t="shared" si="9"/>
        <v/>
      </c>
      <c r="S35" s="24" t="str">
        <f t="shared" si="29"/>
        <v/>
      </c>
      <c r="T35" s="136"/>
      <c r="U35" s="137"/>
      <c r="V35" s="392" t="str">
        <f t="shared" si="3"/>
        <v/>
      </c>
      <c r="W35" s="136"/>
      <c r="X35" s="130" t="str">
        <f>IF($E35="","",IF(Villkor!$G$20&gt;0.1,"","-"))</f>
        <v/>
      </c>
      <c r="Y35" s="131" t="str">
        <f>IF($E35="","",IF(Villkor!$G$20&gt;1.1,"","-"))</f>
        <v/>
      </c>
      <c r="Z35" s="131" t="str">
        <f>IF($E35="","",IF(Villkor!$G$20&gt;2.1,"","-"))</f>
        <v/>
      </c>
      <c r="AA35" s="131" t="str">
        <f>IF($E35="","",IF(Villkor!$G$20&gt;3.1,"","-"))</f>
        <v/>
      </c>
      <c r="AB35" s="387" t="str">
        <f>IF(X35="","",IF(Villkor!$G$20=0,0,IF(Villkor!$G$20=1,(SUM(X35)), IF(Villkor!$G$20=2,(SUM(X35+Y35)/(2)), IF(Villkor!$G$20=3,(SUM(X35:Z35)/(3)), IF(Villkor!$G$20=4,(SUM(X35:AA35)-(MAX(X35:AA35))-(MIN(X35:AA35)))/(2)))))))</f>
        <v/>
      </c>
      <c r="AC35" s="379" t="str">
        <f t="shared" si="10"/>
        <v/>
      </c>
      <c r="AD35" s="132"/>
      <c r="AE35" s="389" t="str">
        <f t="shared" si="11"/>
        <v/>
      </c>
      <c r="AF35" s="24" t="str">
        <f t="shared" si="30"/>
        <v/>
      </c>
      <c r="AG35" s="136"/>
      <c r="AH35" s="137"/>
      <c r="AI35" s="392" t="str">
        <f t="shared" si="12"/>
        <v/>
      </c>
      <c r="AJ35" s="394"/>
      <c r="AK35" s="130" t="str">
        <f>IF($E35="","",IF(Villkor!$G$20&gt;0.1,"","-"))</f>
        <v/>
      </c>
      <c r="AL35" s="131" t="str">
        <f>IF($E35="","",IF(Villkor!$G$20&gt;1.1,"","-"))</f>
        <v/>
      </c>
      <c r="AM35" s="131" t="str">
        <f>IF($E35="","",IF(Villkor!$G$20&gt;2.1,"","-"))</f>
        <v/>
      </c>
      <c r="AN35" s="131" t="str">
        <f>IF($E35="","",IF(Villkor!$G$20&gt;3.1,"","-"))</f>
        <v/>
      </c>
      <c r="AO35" s="149" t="str">
        <f>IF(AK35="","",IF(Villkor!$G$20=0,0,IF(Villkor!$G$20=1,(SUM(AK35)), IF(Villkor!$G$20=2,(SUM(AK35+AL35)/(2)), IF(Villkor!$G$20=3,(SUM(AK35:AM35)/(3)), IF(Villkor!$G$20=4,(SUM(AK35:AN35)-(MAX(AK35:AN35))-(MIN(AK35:AN35)))/(2)))))))</f>
        <v/>
      </c>
      <c r="AP35" s="379" t="str">
        <f t="shared" si="15"/>
        <v/>
      </c>
      <c r="AQ35" s="132"/>
      <c r="AR35" s="401" t="str">
        <f t="shared" si="16"/>
        <v/>
      </c>
      <c r="AS35" s="24" t="str">
        <f t="shared" si="31"/>
        <v/>
      </c>
      <c r="AT35" s="136"/>
      <c r="AU35" s="137"/>
      <c r="AV35" s="392" t="str">
        <f t="shared" si="13"/>
        <v/>
      </c>
      <c r="AW35" s="403"/>
      <c r="AX35" s="130" t="str">
        <f>IF($E35="","",IF(Villkor!$G$20&gt;0.1,"","-"))</f>
        <v/>
      </c>
      <c r="AY35" s="131" t="str">
        <f>IF($E35="","",IF(Villkor!$G$20&gt;1.1,"","-"))</f>
        <v/>
      </c>
      <c r="AZ35" s="131" t="str">
        <f>IF($E35="","",IF(Villkor!$G$20&gt;2.1,"","-"))</f>
        <v/>
      </c>
      <c r="BA35" s="131" t="str">
        <f>IF($E35="","",IF(Villkor!$G$20&gt;3.1,"","-"))</f>
        <v/>
      </c>
      <c r="BB35" s="149" t="str">
        <f>IF(AX35="","",IF(Villkor!$G$20=0,0,IF(Villkor!$G$20=1,(SUM(AX35)), IF(Villkor!$G$20=2,(SUM(AX35+AY35)/(2)), IF(Villkor!$G$20=3,(SUM(AX35:AZ35)/(3)), IF(Villkor!$G$20=4,(SUM(AX35:BA35)-(MAX(AX35:BA35))-(MIN(AX35:BA35)))/(2)))))))</f>
        <v/>
      </c>
      <c r="BC35" s="379" t="str">
        <f t="shared" si="17"/>
        <v/>
      </c>
      <c r="BD35" s="132"/>
      <c r="BE35" s="401" t="str">
        <f t="shared" si="14"/>
        <v/>
      </c>
      <c r="BF35" s="24" t="str">
        <f t="shared" si="32"/>
        <v/>
      </c>
    </row>
    <row r="36" spans="2:58" ht="16.5" customHeight="1">
      <c r="B36" s="133">
        <v>26</v>
      </c>
      <c r="C36" s="144" t="str">
        <f t="shared" si="0"/>
        <v/>
      </c>
      <c r="D36" s="146" t="str">
        <f t="shared" si="28"/>
        <v/>
      </c>
      <c r="E36" s="134"/>
      <c r="F36" s="135"/>
      <c r="G36" s="136"/>
      <c r="H36" s="137"/>
      <c r="I36" s="379" t="str">
        <f t="shared" si="7"/>
        <v/>
      </c>
      <c r="J36" s="377"/>
      <c r="K36" s="130" t="str">
        <f>IF($E36="","",IF(Villkor!$G$20&gt;0.1,"","-"))</f>
        <v/>
      </c>
      <c r="L36" s="131" t="str">
        <f>IF($E36="","",IF(Villkor!$G$20&gt;1.1,"","-"))</f>
        <v/>
      </c>
      <c r="M36" s="131" t="str">
        <f>IF($E36="","",IF(Villkor!$G$20&gt;2.1,"","-"))</f>
        <v/>
      </c>
      <c r="N36" s="131" t="str">
        <f>IF($E36="","",IF(Villkor!$G$20&gt;3.1,"","-"))</f>
        <v/>
      </c>
      <c r="O36" s="391" t="str">
        <f>IF(K36="","",IF(Villkor!$G$20=0,0,IF(Villkor!$G$20=1,(SUM(K36)), IF(Villkor!$G$20=2,(SUM(K36+L36)/(2)), IF(Villkor!$G$20=3,(SUM(K36:M36)/(3)), IF(Villkor!$G$20=4,(SUM(K36:N36)-(MAX(K36:N36))-(MIN(K36:N36)))/(2)))))))</f>
        <v/>
      </c>
      <c r="P36" s="379" t="str">
        <f t="shared" si="8"/>
        <v/>
      </c>
      <c r="Q36" s="132"/>
      <c r="R36" s="389" t="str">
        <f t="shared" si="9"/>
        <v/>
      </c>
      <c r="S36" s="24" t="str">
        <f t="shared" si="29"/>
        <v/>
      </c>
      <c r="T36" s="136"/>
      <c r="U36" s="137"/>
      <c r="V36" s="392" t="str">
        <f t="shared" si="3"/>
        <v/>
      </c>
      <c r="W36" s="136"/>
      <c r="X36" s="130" t="str">
        <f>IF($E36="","",IF(Villkor!$G$20&gt;0.1,"","-"))</f>
        <v/>
      </c>
      <c r="Y36" s="131" t="str">
        <f>IF($E36="","",IF(Villkor!$G$20&gt;1.1,"","-"))</f>
        <v/>
      </c>
      <c r="Z36" s="131" t="str">
        <f>IF($E36="","",IF(Villkor!$G$20&gt;2.1,"","-"))</f>
        <v/>
      </c>
      <c r="AA36" s="131" t="str">
        <f>IF($E36="","",IF(Villkor!$G$20&gt;3.1,"","-"))</f>
        <v/>
      </c>
      <c r="AB36" s="387" t="str">
        <f>IF(X36="","",IF(Villkor!$G$20=0,0,IF(Villkor!$G$20=1,(SUM(X36)), IF(Villkor!$G$20=2,(SUM(X36+Y36)/(2)), IF(Villkor!$G$20=3,(SUM(X36:Z36)/(3)), IF(Villkor!$G$20=4,(SUM(X36:AA36)-(MAX(X36:AA36))-(MIN(X36:AA36)))/(2)))))))</f>
        <v/>
      </c>
      <c r="AC36" s="379" t="str">
        <f t="shared" si="10"/>
        <v/>
      </c>
      <c r="AD36" s="132"/>
      <c r="AE36" s="389" t="str">
        <f t="shared" si="11"/>
        <v/>
      </c>
      <c r="AF36" s="24" t="str">
        <f t="shared" si="30"/>
        <v/>
      </c>
      <c r="AG36" s="136"/>
      <c r="AH36" s="137"/>
      <c r="AI36" s="392" t="str">
        <f t="shared" si="12"/>
        <v/>
      </c>
      <c r="AJ36" s="394"/>
      <c r="AK36" s="130" t="str">
        <f>IF($E36="","",IF(Villkor!$G$20&gt;0.1,"","-"))</f>
        <v/>
      </c>
      <c r="AL36" s="131" t="str">
        <f>IF($E36="","",IF(Villkor!$G$20&gt;1.1,"","-"))</f>
        <v/>
      </c>
      <c r="AM36" s="131" t="str">
        <f>IF($E36="","",IF(Villkor!$G$20&gt;2.1,"","-"))</f>
        <v/>
      </c>
      <c r="AN36" s="131" t="str">
        <f>IF($E36="","",IF(Villkor!$G$20&gt;3.1,"","-"))</f>
        <v/>
      </c>
      <c r="AO36" s="149" t="str">
        <f>IF(AK36="","",IF(Villkor!$G$20=0,0,IF(Villkor!$G$20=1,(SUM(AK36)), IF(Villkor!$G$20=2,(SUM(AK36+AL36)/(2)), IF(Villkor!$G$20=3,(SUM(AK36:AM36)/(3)), IF(Villkor!$G$20=4,(SUM(AK36:AN36)-(MAX(AK36:AN36))-(MIN(AK36:AN36)))/(2)))))))</f>
        <v/>
      </c>
      <c r="AP36" s="379" t="str">
        <f t="shared" si="15"/>
        <v/>
      </c>
      <c r="AQ36" s="132"/>
      <c r="AR36" s="401" t="str">
        <f t="shared" si="16"/>
        <v/>
      </c>
      <c r="AS36" s="24" t="str">
        <f t="shared" si="31"/>
        <v/>
      </c>
      <c r="AT36" s="136"/>
      <c r="AU36" s="137"/>
      <c r="AV36" s="392" t="str">
        <f t="shared" si="13"/>
        <v/>
      </c>
      <c r="AW36" s="403"/>
      <c r="AX36" s="130" t="str">
        <f>IF($E36="","",IF(Villkor!$G$20&gt;0.1,"","-"))</f>
        <v/>
      </c>
      <c r="AY36" s="131" t="str">
        <f>IF($E36="","",IF(Villkor!$G$20&gt;1.1,"","-"))</f>
        <v/>
      </c>
      <c r="AZ36" s="131" t="str">
        <f>IF($E36="","",IF(Villkor!$G$20&gt;2.1,"","-"))</f>
        <v/>
      </c>
      <c r="BA36" s="131" t="str">
        <f>IF($E36="","",IF(Villkor!$G$20&gt;3.1,"","-"))</f>
        <v/>
      </c>
      <c r="BB36" s="149" t="str">
        <f>IF(AX36="","",IF(Villkor!$G$20=0,0,IF(Villkor!$G$20=1,(SUM(AX36)), IF(Villkor!$G$20=2,(SUM(AX36+AY36)/(2)), IF(Villkor!$G$20=3,(SUM(AX36:AZ36)/(3)), IF(Villkor!$G$20=4,(SUM(AX36:BA36)-(MAX(AX36:BA36))-(MIN(AX36:BA36)))/(2)))))))</f>
        <v/>
      </c>
      <c r="BC36" s="379" t="str">
        <f t="shared" si="17"/>
        <v/>
      </c>
      <c r="BD36" s="132"/>
      <c r="BE36" s="401" t="str">
        <f t="shared" si="14"/>
        <v/>
      </c>
      <c r="BF36" s="24" t="str">
        <f t="shared" si="32"/>
        <v/>
      </c>
    </row>
    <row r="37" spans="2:58" ht="16.5" customHeight="1">
      <c r="B37" s="133">
        <v>27</v>
      </c>
      <c r="C37" s="144" t="str">
        <f t="shared" si="0"/>
        <v/>
      </c>
      <c r="D37" s="146" t="str">
        <f t="shared" si="28"/>
        <v/>
      </c>
      <c r="E37" s="134"/>
      <c r="F37" s="135"/>
      <c r="G37" s="136"/>
      <c r="H37" s="137"/>
      <c r="I37" s="379" t="str">
        <f t="shared" si="7"/>
        <v/>
      </c>
      <c r="J37" s="377"/>
      <c r="K37" s="130" t="str">
        <f>IF($E37="","",IF(Villkor!$G$20&gt;0.1,"","-"))</f>
        <v/>
      </c>
      <c r="L37" s="131" t="str">
        <f>IF($E37="","",IF(Villkor!$G$20&gt;1.1,"","-"))</f>
        <v/>
      </c>
      <c r="M37" s="131" t="str">
        <f>IF($E37="","",IF(Villkor!$G$20&gt;2.1,"","-"))</f>
        <v/>
      </c>
      <c r="N37" s="131" t="str">
        <f>IF($E37="","",IF(Villkor!$G$20&gt;3.1,"","-"))</f>
        <v/>
      </c>
      <c r="O37" s="391" t="str">
        <f>IF(K37="","",IF(Villkor!$G$20=0,0,IF(Villkor!$G$20=1,(SUM(K37)), IF(Villkor!$G$20=2,(SUM(K37+L37)/(2)), IF(Villkor!$G$20=3,(SUM(K37:M37)/(3)), IF(Villkor!$G$20=4,(SUM(K37:N37)-(MAX(K37:N37))-(MIN(K37:N37)))/(2)))))))</f>
        <v/>
      </c>
      <c r="P37" s="379" t="str">
        <f t="shared" si="8"/>
        <v/>
      </c>
      <c r="Q37" s="132"/>
      <c r="R37" s="389" t="str">
        <f t="shared" si="9"/>
        <v/>
      </c>
      <c r="S37" s="24" t="str">
        <f t="shared" si="29"/>
        <v/>
      </c>
      <c r="T37" s="136"/>
      <c r="U37" s="137"/>
      <c r="V37" s="392" t="str">
        <f t="shared" si="3"/>
        <v/>
      </c>
      <c r="W37" s="136"/>
      <c r="X37" s="130" t="str">
        <f>IF($E37="","",IF(Villkor!$G$20&gt;0.1,"","-"))</f>
        <v/>
      </c>
      <c r="Y37" s="131" t="str">
        <f>IF($E37="","",IF(Villkor!$G$20&gt;1.1,"","-"))</f>
        <v/>
      </c>
      <c r="Z37" s="131" t="str">
        <f>IF($E37="","",IF(Villkor!$G$20&gt;2.1,"","-"))</f>
        <v/>
      </c>
      <c r="AA37" s="131" t="str">
        <f>IF($E37="","",IF(Villkor!$G$20&gt;3.1,"","-"))</f>
        <v/>
      </c>
      <c r="AB37" s="387" t="str">
        <f>IF(X37="","",IF(Villkor!$G$20=0,0,IF(Villkor!$G$20=1,(SUM(X37)), IF(Villkor!$G$20=2,(SUM(X37+Y37)/(2)), IF(Villkor!$G$20=3,(SUM(X37:Z37)/(3)), IF(Villkor!$G$20=4,(SUM(X37:AA37)-(MAX(X37:AA37))-(MIN(X37:AA37)))/(2)))))))</f>
        <v/>
      </c>
      <c r="AC37" s="379" t="str">
        <f t="shared" si="10"/>
        <v/>
      </c>
      <c r="AD37" s="132"/>
      <c r="AE37" s="389" t="str">
        <f t="shared" si="11"/>
        <v/>
      </c>
      <c r="AF37" s="24" t="str">
        <f t="shared" si="30"/>
        <v/>
      </c>
      <c r="AG37" s="136"/>
      <c r="AH37" s="137"/>
      <c r="AI37" s="392" t="str">
        <f t="shared" si="12"/>
        <v/>
      </c>
      <c r="AJ37" s="394"/>
      <c r="AK37" s="130" t="str">
        <f>IF($E37="","",IF(Villkor!$G$20&gt;0.1,"","-"))</f>
        <v/>
      </c>
      <c r="AL37" s="131" t="str">
        <f>IF($E37="","",IF(Villkor!$G$20&gt;1.1,"","-"))</f>
        <v/>
      </c>
      <c r="AM37" s="131" t="str">
        <f>IF($E37="","",IF(Villkor!$G$20&gt;2.1,"","-"))</f>
        <v/>
      </c>
      <c r="AN37" s="131" t="str">
        <f>IF($E37="","",IF(Villkor!$G$20&gt;3.1,"","-"))</f>
        <v/>
      </c>
      <c r="AO37" s="149" t="str">
        <f>IF(AK37="","",IF(Villkor!$G$20=0,0,IF(Villkor!$G$20=1,(SUM(AK37)), IF(Villkor!$G$20=2,(SUM(AK37+AL37)/(2)), IF(Villkor!$G$20=3,(SUM(AK37:AM37)/(3)), IF(Villkor!$G$20=4,(SUM(AK37:AN37)-(MAX(AK37:AN37))-(MIN(AK37:AN37)))/(2)))))))</f>
        <v/>
      </c>
      <c r="AP37" s="379" t="str">
        <f t="shared" si="15"/>
        <v/>
      </c>
      <c r="AQ37" s="132"/>
      <c r="AR37" s="401" t="str">
        <f t="shared" si="16"/>
        <v/>
      </c>
      <c r="AS37" s="24" t="str">
        <f t="shared" si="31"/>
        <v/>
      </c>
      <c r="AT37" s="136"/>
      <c r="AU37" s="137"/>
      <c r="AV37" s="392" t="str">
        <f t="shared" si="13"/>
        <v/>
      </c>
      <c r="AW37" s="403"/>
      <c r="AX37" s="130" t="str">
        <f>IF($E37="","",IF(Villkor!$G$20&gt;0.1,"","-"))</f>
        <v/>
      </c>
      <c r="AY37" s="131" t="str">
        <f>IF($E37="","",IF(Villkor!$G$20&gt;1.1,"","-"))</f>
        <v/>
      </c>
      <c r="AZ37" s="131" t="str">
        <f>IF($E37="","",IF(Villkor!$G$20&gt;2.1,"","-"))</f>
        <v/>
      </c>
      <c r="BA37" s="131" t="str">
        <f>IF($E37="","",IF(Villkor!$G$20&gt;3.1,"","-"))</f>
        <v/>
      </c>
      <c r="BB37" s="149" t="str">
        <f>IF(AX37="","",IF(Villkor!$G$20=0,0,IF(Villkor!$G$20=1,(SUM(AX37)), IF(Villkor!$G$20=2,(SUM(AX37+AY37)/(2)), IF(Villkor!$G$20=3,(SUM(AX37:AZ37)/(3)), IF(Villkor!$G$20=4,(SUM(AX37:BA37)-(MAX(AX37:BA37))-(MIN(AX37:BA37)))/(2)))))))</f>
        <v/>
      </c>
      <c r="BC37" s="379" t="str">
        <f t="shared" si="17"/>
        <v/>
      </c>
      <c r="BD37" s="132"/>
      <c r="BE37" s="401" t="str">
        <f t="shared" si="14"/>
        <v/>
      </c>
      <c r="BF37" s="24" t="str">
        <f t="shared" si="32"/>
        <v/>
      </c>
    </row>
    <row r="38" spans="2:58" ht="16.5" customHeight="1">
      <c r="B38" s="133">
        <v>28</v>
      </c>
      <c r="C38" s="144" t="str">
        <f t="shared" si="0"/>
        <v/>
      </c>
      <c r="D38" s="146" t="str">
        <f t="shared" si="28"/>
        <v/>
      </c>
      <c r="E38" s="134"/>
      <c r="F38" s="135"/>
      <c r="G38" s="136"/>
      <c r="H38" s="137"/>
      <c r="I38" s="379" t="str">
        <f t="shared" si="7"/>
        <v/>
      </c>
      <c r="J38" s="377"/>
      <c r="K38" s="130" t="str">
        <f>IF($E38="","",IF(Villkor!$G$20&gt;0.1,"","-"))</f>
        <v/>
      </c>
      <c r="L38" s="131" t="str">
        <f>IF($E38="","",IF(Villkor!$G$20&gt;1.1,"","-"))</f>
        <v/>
      </c>
      <c r="M38" s="131" t="str">
        <f>IF($E38="","",IF(Villkor!$G$20&gt;2.1,"","-"))</f>
        <v/>
      </c>
      <c r="N38" s="131" t="str">
        <f>IF($E38="","",IF(Villkor!$G$20&gt;3.1,"","-"))</f>
        <v/>
      </c>
      <c r="O38" s="391" t="str">
        <f>IF(K38="","",IF(Villkor!$G$20=0,0,IF(Villkor!$G$20=1,(SUM(K38)), IF(Villkor!$G$20=2,(SUM(K38+L38)/(2)), IF(Villkor!$G$20=3,(SUM(K38:M38)/(3)), IF(Villkor!$G$20=4,(SUM(K38:N38)-(MAX(K38:N38))-(MIN(K38:N38)))/(2)))))))</f>
        <v/>
      </c>
      <c r="P38" s="379" t="str">
        <f t="shared" si="8"/>
        <v/>
      </c>
      <c r="Q38" s="132"/>
      <c r="R38" s="389" t="str">
        <f t="shared" si="9"/>
        <v/>
      </c>
      <c r="S38" s="24" t="str">
        <f t="shared" si="29"/>
        <v/>
      </c>
      <c r="T38" s="136"/>
      <c r="U38" s="137"/>
      <c r="V38" s="392" t="str">
        <f t="shared" si="3"/>
        <v/>
      </c>
      <c r="W38" s="136"/>
      <c r="X38" s="130" t="str">
        <f>IF($E38="","",IF(Villkor!$G$20&gt;0.1,"","-"))</f>
        <v/>
      </c>
      <c r="Y38" s="131" t="str">
        <f>IF($E38="","",IF(Villkor!$G$20&gt;1.1,"","-"))</f>
        <v/>
      </c>
      <c r="Z38" s="131" t="str">
        <f>IF($E38="","",IF(Villkor!$G$20&gt;2.1,"","-"))</f>
        <v/>
      </c>
      <c r="AA38" s="131" t="str">
        <f>IF($E38="","",IF(Villkor!$G$20&gt;3.1,"","-"))</f>
        <v/>
      </c>
      <c r="AB38" s="387" t="str">
        <f>IF(X38="","",IF(Villkor!$G$20=0,0,IF(Villkor!$G$20=1,(SUM(X38)), IF(Villkor!$G$20=2,(SUM(X38+Y38)/(2)), IF(Villkor!$G$20=3,(SUM(X38:Z38)/(3)), IF(Villkor!$G$20=4,(SUM(X38:AA38)-(MAX(X38:AA38))-(MIN(X38:AA38)))/(2)))))))</f>
        <v/>
      </c>
      <c r="AC38" s="379" t="str">
        <f t="shared" si="10"/>
        <v/>
      </c>
      <c r="AD38" s="132"/>
      <c r="AE38" s="389" t="str">
        <f t="shared" si="11"/>
        <v/>
      </c>
      <c r="AF38" s="24" t="str">
        <f t="shared" si="30"/>
        <v/>
      </c>
      <c r="AG38" s="136"/>
      <c r="AH38" s="137"/>
      <c r="AI38" s="392" t="str">
        <f t="shared" si="12"/>
        <v/>
      </c>
      <c r="AJ38" s="394"/>
      <c r="AK38" s="130" t="str">
        <f>IF($E38="","",IF(Villkor!$G$20&gt;0.1,"","-"))</f>
        <v/>
      </c>
      <c r="AL38" s="131" t="str">
        <f>IF($E38="","",IF(Villkor!$G$20&gt;1.1,"","-"))</f>
        <v/>
      </c>
      <c r="AM38" s="131" t="str">
        <f>IF($E38="","",IF(Villkor!$G$20&gt;2.1,"","-"))</f>
        <v/>
      </c>
      <c r="AN38" s="131" t="str">
        <f>IF($E38="","",IF(Villkor!$G$20&gt;3.1,"","-"))</f>
        <v/>
      </c>
      <c r="AO38" s="149" t="str">
        <f>IF(AK38="","",IF(Villkor!$G$20=0,0,IF(Villkor!$G$20=1,(SUM(AK38)), IF(Villkor!$G$20=2,(SUM(AK38+AL38)/(2)), IF(Villkor!$G$20=3,(SUM(AK38:AM38)/(3)), IF(Villkor!$G$20=4,(SUM(AK38:AN38)-(MAX(AK38:AN38))-(MIN(AK38:AN38)))/(2)))))))</f>
        <v/>
      </c>
      <c r="AP38" s="379" t="str">
        <f t="shared" si="15"/>
        <v/>
      </c>
      <c r="AQ38" s="132"/>
      <c r="AR38" s="401" t="str">
        <f t="shared" si="16"/>
        <v/>
      </c>
      <c r="AS38" s="24" t="str">
        <f t="shared" si="31"/>
        <v/>
      </c>
      <c r="AT38" s="136"/>
      <c r="AU38" s="137"/>
      <c r="AV38" s="392" t="str">
        <f t="shared" si="13"/>
        <v/>
      </c>
      <c r="AW38" s="403"/>
      <c r="AX38" s="130" t="str">
        <f>IF($E38="","",IF(Villkor!$G$20&gt;0.1,"","-"))</f>
        <v/>
      </c>
      <c r="AY38" s="131" t="str">
        <f>IF($E38="","",IF(Villkor!$G$20&gt;1.1,"","-"))</f>
        <v/>
      </c>
      <c r="AZ38" s="131" t="str">
        <f>IF($E38="","",IF(Villkor!$G$20&gt;2.1,"","-"))</f>
        <v/>
      </c>
      <c r="BA38" s="131" t="str">
        <f>IF($E38="","",IF(Villkor!$G$20&gt;3.1,"","-"))</f>
        <v/>
      </c>
      <c r="BB38" s="149" t="str">
        <f>IF(AX38="","",IF(Villkor!$G$20=0,0,IF(Villkor!$G$20=1,(SUM(AX38)), IF(Villkor!$G$20=2,(SUM(AX38+AY38)/(2)), IF(Villkor!$G$20=3,(SUM(AX38:AZ38)/(3)), IF(Villkor!$G$20=4,(SUM(AX38:BA38)-(MAX(AX38:BA38))-(MIN(AX38:BA38)))/(2)))))))</f>
        <v/>
      </c>
      <c r="BC38" s="379" t="str">
        <f t="shared" si="17"/>
        <v/>
      </c>
      <c r="BD38" s="132"/>
      <c r="BE38" s="401" t="str">
        <f t="shared" si="14"/>
        <v/>
      </c>
      <c r="BF38" s="24" t="str">
        <f t="shared" si="32"/>
        <v/>
      </c>
    </row>
    <row r="39" spans="2:58" ht="16.5" customHeight="1">
      <c r="B39" s="133">
        <v>29</v>
      </c>
      <c r="C39" s="144" t="str">
        <f t="shared" si="0"/>
        <v/>
      </c>
      <c r="D39" s="146" t="str">
        <f t="shared" si="28"/>
        <v/>
      </c>
      <c r="E39" s="134"/>
      <c r="F39" s="135"/>
      <c r="G39" s="136"/>
      <c r="H39" s="137"/>
      <c r="I39" s="379" t="str">
        <f t="shared" si="7"/>
        <v/>
      </c>
      <c r="J39" s="377"/>
      <c r="K39" s="130" t="str">
        <f>IF($E39="","",IF(Villkor!$G$20&gt;0.1,"","-"))</f>
        <v/>
      </c>
      <c r="L39" s="131" t="str">
        <f>IF($E39="","",IF(Villkor!$G$20&gt;1.1,"","-"))</f>
        <v/>
      </c>
      <c r="M39" s="131" t="str">
        <f>IF($E39="","",IF(Villkor!$G$20&gt;2.1,"","-"))</f>
        <v/>
      </c>
      <c r="N39" s="131" t="str">
        <f>IF($E39="","",IF(Villkor!$G$20&gt;3.1,"","-"))</f>
        <v/>
      </c>
      <c r="O39" s="391" t="str">
        <f>IF(K39="","",IF(Villkor!$G$20=0,0,IF(Villkor!$G$20=1,(SUM(K39)), IF(Villkor!$G$20=2,(SUM(K39+L39)/(2)), IF(Villkor!$G$20=3,(SUM(K39:M39)/(3)), IF(Villkor!$G$20=4,(SUM(K39:N39)-(MAX(K39:N39))-(MIN(K39:N39)))/(2)))))))</f>
        <v/>
      </c>
      <c r="P39" s="379" t="str">
        <f t="shared" si="8"/>
        <v/>
      </c>
      <c r="Q39" s="132"/>
      <c r="R39" s="389" t="str">
        <f t="shared" si="9"/>
        <v/>
      </c>
      <c r="S39" s="24" t="str">
        <f t="shared" si="29"/>
        <v/>
      </c>
      <c r="T39" s="136"/>
      <c r="U39" s="137"/>
      <c r="V39" s="392" t="str">
        <f t="shared" si="3"/>
        <v/>
      </c>
      <c r="W39" s="136"/>
      <c r="X39" s="130" t="str">
        <f>IF($E39="","",IF(Villkor!$G$20&gt;0.1,"","-"))</f>
        <v/>
      </c>
      <c r="Y39" s="131" t="str">
        <f>IF($E39="","",IF(Villkor!$G$20&gt;1.1,"","-"))</f>
        <v/>
      </c>
      <c r="Z39" s="131" t="str">
        <f>IF($E39="","",IF(Villkor!$G$20&gt;2.1,"","-"))</f>
        <v/>
      </c>
      <c r="AA39" s="131" t="str">
        <f>IF($E39="","",IF(Villkor!$G$20&gt;3.1,"","-"))</f>
        <v/>
      </c>
      <c r="AB39" s="387" t="str">
        <f>IF(X39="","",IF(Villkor!$G$20=0,0,IF(Villkor!$G$20=1,(SUM(X39)), IF(Villkor!$G$20=2,(SUM(X39+Y39)/(2)), IF(Villkor!$G$20=3,(SUM(X39:Z39)/(3)), IF(Villkor!$G$20=4,(SUM(X39:AA39)-(MAX(X39:AA39))-(MIN(X39:AA39)))/(2)))))))</f>
        <v/>
      </c>
      <c r="AC39" s="379" t="str">
        <f t="shared" si="10"/>
        <v/>
      </c>
      <c r="AD39" s="132"/>
      <c r="AE39" s="389" t="str">
        <f t="shared" si="11"/>
        <v/>
      </c>
      <c r="AF39" s="24" t="str">
        <f t="shared" si="30"/>
        <v/>
      </c>
      <c r="AG39" s="136"/>
      <c r="AH39" s="137"/>
      <c r="AI39" s="392" t="str">
        <f t="shared" si="12"/>
        <v/>
      </c>
      <c r="AJ39" s="394"/>
      <c r="AK39" s="130" t="str">
        <f>IF($E39="","",IF(Villkor!$G$20&gt;0.1,"","-"))</f>
        <v/>
      </c>
      <c r="AL39" s="131" t="str">
        <f>IF($E39="","",IF(Villkor!$G$20&gt;1.1,"","-"))</f>
        <v/>
      </c>
      <c r="AM39" s="131" t="str">
        <f>IF($E39="","",IF(Villkor!$G$20&gt;2.1,"","-"))</f>
        <v/>
      </c>
      <c r="AN39" s="131" t="str">
        <f>IF($E39="","",IF(Villkor!$G$20&gt;3.1,"","-"))</f>
        <v/>
      </c>
      <c r="AO39" s="149" t="str">
        <f>IF(AK39="","",IF(Villkor!$G$20=0,0,IF(Villkor!$G$20=1,(SUM(AK39)), IF(Villkor!$G$20=2,(SUM(AK39+AL39)/(2)), IF(Villkor!$G$20=3,(SUM(AK39:AM39)/(3)), IF(Villkor!$G$20=4,(SUM(AK39:AN39)-(MAX(AK39:AN39))-(MIN(AK39:AN39)))/(2)))))))</f>
        <v/>
      </c>
      <c r="AP39" s="379" t="str">
        <f t="shared" si="15"/>
        <v/>
      </c>
      <c r="AQ39" s="132"/>
      <c r="AR39" s="401" t="str">
        <f t="shared" si="16"/>
        <v/>
      </c>
      <c r="AS39" s="24" t="str">
        <f t="shared" si="31"/>
        <v/>
      </c>
      <c r="AT39" s="136"/>
      <c r="AU39" s="137"/>
      <c r="AV39" s="392" t="str">
        <f t="shared" si="13"/>
        <v/>
      </c>
      <c r="AW39" s="403"/>
      <c r="AX39" s="130" t="str">
        <f>IF($E39="","",IF(Villkor!$G$20&gt;0.1,"","-"))</f>
        <v/>
      </c>
      <c r="AY39" s="131" t="str">
        <f>IF($E39="","",IF(Villkor!$G$20&gt;1.1,"","-"))</f>
        <v/>
      </c>
      <c r="AZ39" s="131" t="str">
        <f>IF($E39="","",IF(Villkor!$G$20&gt;2.1,"","-"))</f>
        <v/>
      </c>
      <c r="BA39" s="131" t="str">
        <f>IF($E39="","",IF(Villkor!$G$20&gt;3.1,"","-"))</f>
        <v/>
      </c>
      <c r="BB39" s="149" t="str">
        <f>IF(AX39="","",IF(Villkor!$G$20=0,0,IF(Villkor!$G$20=1,(SUM(AX39)), IF(Villkor!$G$20=2,(SUM(AX39+AY39)/(2)), IF(Villkor!$G$20=3,(SUM(AX39:AZ39)/(3)), IF(Villkor!$G$20=4,(SUM(AX39:BA39)-(MAX(AX39:BA39))-(MIN(AX39:BA39)))/(2)))))))</f>
        <v/>
      </c>
      <c r="BC39" s="379" t="str">
        <f t="shared" si="17"/>
        <v/>
      </c>
      <c r="BD39" s="132"/>
      <c r="BE39" s="401" t="str">
        <f t="shared" si="14"/>
        <v/>
      </c>
      <c r="BF39" s="24" t="str">
        <f t="shared" si="32"/>
        <v/>
      </c>
    </row>
    <row r="40" spans="2:58" ht="16.5" customHeight="1">
      <c r="B40" s="133">
        <v>30</v>
      </c>
      <c r="C40" s="144" t="str">
        <f t="shared" si="0"/>
        <v/>
      </c>
      <c r="D40" s="146" t="str">
        <f t="shared" si="28"/>
        <v/>
      </c>
      <c r="E40" s="134"/>
      <c r="F40" s="135"/>
      <c r="G40" s="136"/>
      <c r="H40" s="137"/>
      <c r="I40" s="379" t="str">
        <f t="shared" si="7"/>
        <v/>
      </c>
      <c r="J40" s="377"/>
      <c r="K40" s="130" t="str">
        <f>IF($E40="","",IF(Villkor!$G$20&gt;0.1,"","-"))</f>
        <v/>
      </c>
      <c r="L40" s="131" t="str">
        <f>IF($E40="","",IF(Villkor!$G$20&gt;1.1,"","-"))</f>
        <v/>
      </c>
      <c r="M40" s="131" t="str">
        <f>IF($E40="","",IF(Villkor!$G$20&gt;2.1,"","-"))</f>
        <v/>
      </c>
      <c r="N40" s="131" t="str">
        <f>IF($E40="","",IF(Villkor!$G$20&gt;3.1,"","-"))</f>
        <v/>
      </c>
      <c r="O40" s="391" t="str">
        <f>IF(K40="","",IF(Villkor!$G$20=0,0,IF(Villkor!$G$20=1,(SUM(K40)), IF(Villkor!$G$20=2,(SUM(K40+L40)/(2)), IF(Villkor!$G$20=3,(SUM(K40:M40)/(3)), IF(Villkor!$G$20=4,(SUM(K40:N40)-(MAX(K40:N40))-(MIN(K40:N40)))/(2)))))))</f>
        <v/>
      </c>
      <c r="P40" s="379" t="str">
        <f t="shared" si="8"/>
        <v/>
      </c>
      <c r="Q40" s="132"/>
      <c r="R40" s="389" t="str">
        <f t="shared" si="9"/>
        <v/>
      </c>
      <c r="S40" s="24" t="str">
        <f t="shared" si="29"/>
        <v/>
      </c>
      <c r="T40" s="136"/>
      <c r="U40" s="137"/>
      <c r="V40" s="392" t="str">
        <f t="shared" si="3"/>
        <v/>
      </c>
      <c r="W40" s="136"/>
      <c r="X40" s="130" t="str">
        <f>IF($E40="","",IF(Villkor!$G$20&gt;0.1,"","-"))</f>
        <v/>
      </c>
      <c r="Y40" s="131" t="str">
        <f>IF($E40="","",IF(Villkor!$G$20&gt;1.1,"","-"))</f>
        <v/>
      </c>
      <c r="Z40" s="131" t="str">
        <f>IF($E40="","",IF(Villkor!$G$20&gt;2.1,"","-"))</f>
        <v/>
      </c>
      <c r="AA40" s="131" t="str">
        <f>IF($E40="","",IF(Villkor!$G$20&gt;3.1,"","-"))</f>
        <v/>
      </c>
      <c r="AB40" s="387" t="str">
        <f>IF(X40="","",IF(Villkor!$G$20=0,0,IF(Villkor!$G$20=1,(SUM(X40)), IF(Villkor!$G$20=2,(SUM(X40+Y40)/(2)), IF(Villkor!$G$20=3,(SUM(X40:Z40)/(3)), IF(Villkor!$G$20=4,(SUM(X40:AA40)-(MAX(X40:AA40))-(MIN(X40:AA40)))/(2)))))))</f>
        <v/>
      </c>
      <c r="AC40" s="379" t="str">
        <f t="shared" si="10"/>
        <v/>
      </c>
      <c r="AD40" s="132"/>
      <c r="AE40" s="389" t="str">
        <f t="shared" si="11"/>
        <v/>
      </c>
      <c r="AF40" s="24" t="str">
        <f t="shared" si="30"/>
        <v/>
      </c>
      <c r="AG40" s="136"/>
      <c r="AH40" s="137"/>
      <c r="AI40" s="392" t="str">
        <f t="shared" si="12"/>
        <v/>
      </c>
      <c r="AJ40" s="394"/>
      <c r="AK40" s="130" t="str">
        <f>IF($E40="","",IF(Villkor!$G$20&gt;0.1,"","-"))</f>
        <v/>
      </c>
      <c r="AL40" s="131" t="str">
        <f>IF($E40="","",IF(Villkor!$G$20&gt;1.1,"","-"))</f>
        <v/>
      </c>
      <c r="AM40" s="131" t="str">
        <f>IF($E40="","",IF(Villkor!$G$20&gt;2.1,"","-"))</f>
        <v/>
      </c>
      <c r="AN40" s="131" t="str">
        <f>IF($E40="","",IF(Villkor!$G$20&gt;3.1,"","-"))</f>
        <v/>
      </c>
      <c r="AO40" s="149" t="str">
        <f>IF(AK40="","",IF(Villkor!$G$20=0,0,IF(Villkor!$G$20=1,(SUM(AK40)), IF(Villkor!$G$20=2,(SUM(AK40+AL40)/(2)), IF(Villkor!$G$20=3,(SUM(AK40:AM40)/(3)), IF(Villkor!$G$20=4,(SUM(AK40:AN40)-(MAX(AK40:AN40))-(MIN(AK40:AN40)))/(2)))))))</f>
        <v/>
      </c>
      <c r="AP40" s="379" t="str">
        <f t="shared" si="15"/>
        <v/>
      </c>
      <c r="AQ40" s="132"/>
      <c r="AR40" s="401" t="str">
        <f t="shared" si="16"/>
        <v/>
      </c>
      <c r="AS40" s="24" t="str">
        <f t="shared" si="31"/>
        <v/>
      </c>
      <c r="AT40" s="136"/>
      <c r="AU40" s="137"/>
      <c r="AV40" s="392" t="str">
        <f t="shared" si="13"/>
        <v/>
      </c>
      <c r="AW40" s="403"/>
      <c r="AX40" s="130" t="str">
        <f>IF($E40="","",IF(Villkor!$G$20&gt;0.1,"","-"))</f>
        <v/>
      </c>
      <c r="AY40" s="131" t="str">
        <f>IF($E40="","",IF(Villkor!$G$20&gt;1.1,"","-"))</f>
        <v/>
      </c>
      <c r="AZ40" s="131" t="str">
        <f>IF($E40="","",IF(Villkor!$G$20&gt;2.1,"","-"))</f>
        <v/>
      </c>
      <c r="BA40" s="131" t="str">
        <f>IF($E40="","",IF(Villkor!$G$20&gt;3.1,"","-"))</f>
        <v/>
      </c>
      <c r="BB40" s="149" t="str">
        <f>IF(AX40="","",IF(Villkor!$G$20=0,0,IF(Villkor!$G$20=1,(SUM(AX40)), IF(Villkor!$G$20=2,(SUM(AX40+AY40)/(2)), IF(Villkor!$G$20=3,(SUM(AX40:AZ40)/(3)), IF(Villkor!$G$20=4,(SUM(AX40:BA40)-(MAX(AX40:BA40))-(MIN(AX40:BA40)))/(2)))))))</f>
        <v/>
      </c>
      <c r="BC40" s="379" t="str">
        <f t="shared" si="17"/>
        <v/>
      </c>
      <c r="BD40" s="132"/>
      <c r="BE40" s="401" t="str">
        <f t="shared" si="14"/>
        <v/>
      </c>
      <c r="BF40" s="24" t="str">
        <f t="shared" si="32"/>
        <v/>
      </c>
    </row>
    <row r="41" spans="2:58" ht="16.5" customHeight="1">
      <c r="B41" s="133">
        <v>31</v>
      </c>
      <c r="C41" s="144" t="str">
        <f t="shared" si="0"/>
        <v/>
      </c>
      <c r="D41" s="146" t="str">
        <f t="shared" si="28"/>
        <v/>
      </c>
      <c r="E41" s="134"/>
      <c r="F41" s="135"/>
      <c r="G41" s="136"/>
      <c r="H41" s="137"/>
      <c r="I41" s="379" t="str">
        <f t="shared" si="7"/>
        <v/>
      </c>
      <c r="J41" s="377"/>
      <c r="K41" s="130" t="str">
        <f>IF($E41="","",IF(Villkor!$G$20&gt;0.1,"","-"))</f>
        <v/>
      </c>
      <c r="L41" s="131" t="str">
        <f>IF($E41="","",IF(Villkor!$G$20&gt;1.1,"","-"))</f>
        <v/>
      </c>
      <c r="M41" s="131" t="str">
        <f>IF($E41="","",IF(Villkor!$G$20&gt;2.1,"","-"))</f>
        <v/>
      </c>
      <c r="N41" s="131" t="str">
        <f>IF($E41="","",IF(Villkor!$G$20&gt;3.1,"","-"))</f>
        <v/>
      </c>
      <c r="O41" s="391" t="str">
        <f>IF(K41="","",IF(Villkor!$G$20=0,0,IF(Villkor!$G$20=1,(SUM(K41)), IF(Villkor!$G$20=2,(SUM(K41+L41)/(2)), IF(Villkor!$G$20=3,(SUM(K41:M41)/(3)), IF(Villkor!$G$20=4,(SUM(K41:N41)-(MAX(K41:N41))-(MIN(K41:N41)))/(2)))))))</f>
        <v/>
      </c>
      <c r="P41" s="379" t="str">
        <f t="shared" si="8"/>
        <v/>
      </c>
      <c r="Q41" s="132"/>
      <c r="R41" s="389" t="str">
        <f t="shared" si="9"/>
        <v/>
      </c>
      <c r="S41" s="24" t="str">
        <f t="shared" si="29"/>
        <v/>
      </c>
      <c r="T41" s="136"/>
      <c r="U41" s="137"/>
      <c r="V41" s="392" t="str">
        <f t="shared" si="3"/>
        <v/>
      </c>
      <c r="W41" s="136"/>
      <c r="X41" s="130" t="str">
        <f>IF($E41="","",IF(Villkor!$G$20&gt;0.1,"","-"))</f>
        <v/>
      </c>
      <c r="Y41" s="131" t="str">
        <f>IF($E41="","",IF(Villkor!$G$20&gt;1.1,"","-"))</f>
        <v/>
      </c>
      <c r="Z41" s="131" t="str">
        <f>IF($E41="","",IF(Villkor!$G$20&gt;2.1,"","-"))</f>
        <v/>
      </c>
      <c r="AA41" s="131" t="str">
        <f>IF($E41="","",IF(Villkor!$G$20&gt;3.1,"","-"))</f>
        <v/>
      </c>
      <c r="AB41" s="387" t="str">
        <f>IF(X41="","",IF(Villkor!$G$20=0,0,IF(Villkor!$G$20=1,(SUM(X41)), IF(Villkor!$G$20=2,(SUM(X41+Y41)/(2)), IF(Villkor!$G$20=3,(SUM(X41:Z41)/(3)), IF(Villkor!$G$20=4,(SUM(X41:AA41)-(MAX(X41:AA41))-(MIN(X41:AA41)))/(2)))))))</f>
        <v/>
      </c>
      <c r="AC41" s="379" t="str">
        <f t="shared" si="10"/>
        <v/>
      </c>
      <c r="AD41" s="132"/>
      <c r="AE41" s="389" t="str">
        <f t="shared" si="11"/>
        <v/>
      </c>
      <c r="AF41" s="24" t="str">
        <f t="shared" si="30"/>
        <v/>
      </c>
      <c r="AG41" s="136"/>
      <c r="AH41" s="137"/>
      <c r="AI41" s="392" t="str">
        <f t="shared" si="12"/>
        <v/>
      </c>
      <c r="AJ41" s="394"/>
      <c r="AK41" s="130" t="str">
        <f>IF($E41="","",IF(Villkor!$G$20&gt;0.1,"","-"))</f>
        <v/>
      </c>
      <c r="AL41" s="131" t="str">
        <f>IF($E41="","",IF(Villkor!$G$20&gt;1.1,"","-"))</f>
        <v/>
      </c>
      <c r="AM41" s="131" t="str">
        <f>IF($E41="","",IF(Villkor!$G$20&gt;2.1,"","-"))</f>
        <v/>
      </c>
      <c r="AN41" s="131" t="str">
        <f>IF($E41="","",IF(Villkor!$G$20&gt;3.1,"","-"))</f>
        <v/>
      </c>
      <c r="AO41" s="149" t="str">
        <f>IF(AK41="","",IF(Villkor!$G$20=0,0,IF(Villkor!$G$20=1,(SUM(AK41)), IF(Villkor!$G$20=2,(SUM(AK41+AL41)/(2)), IF(Villkor!$G$20=3,(SUM(AK41:AM41)/(3)), IF(Villkor!$G$20=4,(SUM(AK41:AN41)-(MAX(AK41:AN41))-(MIN(AK41:AN41)))/(2)))))))</f>
        <v/>
      </c>
      <c r="AP41" s="379" t="str">
        <f t="shared" si="15"/>
        <v/>
      </c>
      <c r="AQ41" s="132"/>
      <c r="AR41" s="401" t="str">
        <f t="shared" si="16"/>
        <v/>
      </c>
      <c r="AS41" s="24" t="str">
        <f t="shared" si="31"/>
        <v/>
      </c>
      <c r="AT41" s="136"/>
      <c r="AU41" s="137"/>
      <c r="AV41" s="392" t="str">
        <f t="shared" si="13"/>
        <v/>
      </c>
      <c r="AW41" s="403"/>
      <c r="AX41" s="130" t="str">
        <f>IF($E41="","",IF(Villkor!$G$20&gt;0.1,"","-"))</f>
        <v/>
      </c>
      <c r="AY41" s="131" t="str">
        <f>IF($E41="","",IF(Villkor!$G$20&gt;1.1,"","-"))</f>
        <v/>
      </c>
      <c r="AZ41" s="131" t="str">
        <f>IF($E41="","",IF(Villkor!$G$20&gt;2.1,"","-"))</f>
        <v/>
      </c>
      <c r="BA41" s="131" t="str">
        <f>IF($E41="","",IF(Villkor!$G$20&gt;3.1,"","-"))</f>
        <v/>
      </c>
      <c r="BB41" s="149" t="str">
        <f>IF(AX41="","",IF(Villkor!$G$20=0,0,IF(Villkor!$G$20=1,(SUM(AX41)), IF(Villkor!$G$20=2,(SUM(AX41+AY41)/(2)), IF(Villkor!$G$20=3,(SUM(AX41:AZ41)/(3)), IF(Villkor!$G$20=4,(SUM(AX41:BA41)-(MAX(AX41:BA41))-(MIN(AX41:BA41)))/(2)))))))</f>
        <v/>
      </c>
      <c r="BC41" s="379" t="str">
        <f t="shared" si="17"/>
        <v/>
      </c>
      <c r="BD41" s="132"/>
      <c r="BE41" s="401" t="str">
        <f t="shared" si="14"/>
        <v/>
      </c>
      <c r="BF41" s="24" t="str">
        <f t="shared" si="32"/>
        <v/>
      </c>
    </row>
    <row r="42" spans="2:58" ht="16.5" customHeight="1">
      <c r="B42" s="133">
        <v>32</v>
      </c>
      <c r="C42" s="144" t="str">
        <f t="shared" si="0"/>
        <v/>
      </c>
      <c r="D42" s="146" t="str">
        <f t="shared" si="28"/>
        <v/>
      </c>
      <c r="E42" s="134"/>
      <c r="F42" s="135"/>
      <c r="G42" s="136"/>
      <c r="H42" s="137"/>
      <c r="I42" s="379" t="str">
        <f t="shared" si="7"/>
        <v/>
      </c>
      <c r="J42" s="377"/>
      <c r="K42" s="130" t="str">
        <f>IF($E42="","",IF(Villkor!$G$20&gt;0.1,"","-"))</f>
        <v/>
      </c>
      <c r="L42" s="131" t="str">
        <f>IF($E42="","",IF(Villkor!$G$20&gt;1.1,"","-"))</f>
        <v/>
      </c>
      <c r="M42" s="131" t="str">
        <f>IF($E42="","",IF(Villkor!$G$20&gt;2.1,"","-"))</f>
        <v/>
      </c>
      <c r="N42" s="131" t="str">
        <f>IF($E42="","",IF(Villkor!$G$20&gt;3.1,"","-"))</f>
        <v/>
      </c>
      <c r="O42" s="391" t="str">
        <f>IF(K42="","",IF(Villkor!$G$20=0,0,IF(Villkor!$G$20=1,(SUM(K42)), IF(Villkor!$G$20=2,(SUM(K42+L42)/(2)), IF(Villkor!$G$20=3,(SUM(K42:M42)/(3)), IF(Villkor!$G$20=4,(SUM(K42:N42)-(MAX(K42:N42))-(MIN(K42:N42)))/(2)))))))</f>
        <v/>
      </c>
      <c r="P42" s="379" t="str">
        <f t="shared" si="8"/>
        <v/>
      </c>
      <c r="Q42" s="132"/>
      <c r="R42" s="389" t="str">
        <f t="shared" si="9"/>
        <v/>
      </c>
      <c r="S42" s="24" t="str">
        <f t="shared" si="29"/>
        <v/>
      </c>
      <c r="T42" s="136"/>
      <c r="U42" s="137"/>
      <c r="V42" s="392" t="str">
        <f t="shared" si="3"/>
        <v/>
      </c>
      <c r="W42" s="136"/>
      <c r="X42" s="130" t="str">
        <f>IF($E42="","",IF(Villkor!$G$20&gt;0.1,"","-"))</f>
        <v/>
      </c>
      <c r="Y42" s="131" t="str">
        <f>IF($E42="","",IF(Villkor!$G$20&gt;1.1,"","-"))</f>
        <v/>
      </c>
      <c r="Z42" s="131" t="str">
        <f>IF($E42="","",IF(Villkor!$G$20&gt;2.1,"","-"))</f>
        <v/>
      </c>
      <c r="AA42" s="131" t="str">
        <f>IF($E42="","",IF(Villkor!$G$20&gt;3.1,"","-"))</f>
        <v/>
      </c>
      <c r="AB42" s="387" t="str">
        <f>IF(X42="","",IF(Villkor!$G$20=0,0,IF(Villkor!$G$20=1,(SUM(X42)), IF(Villkor!$G$20=2,(SUM(X42+Y42)/(2)), IF(Villkor!$G$20=3,(SUM(X42:Z42)/(3)), IF(Villkor!$G$20=4,(SUM(X42:AA42)-(MAX(X42:AA42))-(MIN(X42:AA42)))/(2)))))))</f>
        <v/>
      </c>
      <c r="AC42" s="379" t="str">
        <f t="shared" si="10"/>
        <v/>
      </c>
      <c r="AD42" s="132"/>
      <c r="AE42" s="389" t="str">
        <f t="shared" si="11"/>
        <v/>
      </c>
      <c r="AF42" s="24" t="str">
        <f t="shared" si="30"/>
        <v/>
      </c>
      <c r="AG42" s="136"/>
      <c r="AH42" s="137"/>
      <c r="AI42" s="392" t="str">
        <f t="shared" si="12"/>
        <v/>
      </c>
      <c r="AJ42" s="394"/>
      <c r="AK42" s="130" t="str">
        <f>IF($E42="","",IF(Villkor!$G$20&gt;0.1,"","-"))</f>
        <v/>
      </c>
      <c r="AL42" s="131" t="str">
        <f>IF($E42="","",IF(Villkor!$G$20&gt;1.1,"","-"))</f>
        <v/>
      </c>
      <c r="AM42" s="131" t="str">
        <f>IF($E42="","",IF(Villkor!$G$20&gt;2.1,"","-"))</f>
        <v/>
      </c>
      <c r="AN42" s="131" t="str">
        <f>IF($E42="","",IF(Villkor!$G$20&gt;3.1,"","-"))</f>
        <v/>
      </c>
      <c r="AO42" s="149" t="str">
        <f>IF(AK42="","",IF(Villkor!$G$20=0,0,IF(Villkor!$G$20=1,(SUM(AK42)), IF(Villkor!$G$20=2,(SUM(AK42+AL42)/(2)), IF(Villkor!$G$20=3,(SUM(AK42:AM42)/(3)), IF(Villkor!$G$20=4,(SUM(AK42:AN42)-(MAX(AK42:AN42))-(MIN(AK42:AN42)))/(2)))))))</f>
        <v/>
      </c>
      <c r="AP42" s="379" t="str">
        <f t="shared" si="15"/>
        <v/>
      </c>
      <c r="AQ42" s="132"/>
      <c r="AR42" s="401" t="str">
        <f t="shared" si="16"/>
        <v/>
      </c>
      <c r="AS42" s="24" t="str">
        <f t="shared" si="31"/>
        <v/>
      </c>
      <c r="AT42" s="136"/>
      <c r="AU42" s="137"/>
      <c r="AV42" s="392" t="str">
        <f t="shared" si="13"/>
        <v/>
      </c>
      <c r="AW42" s="403"/>
      <c r="AX42" s="130" t="str">
        <f>IF($E42="","",IF(Villkor!$G$20&gt;0.1,"","-"))</f>
        <v/>
      </c>
      <c r="AY42" s="131" t="str">
        <f>IF($E42="","",IF(Villkor!$G$20&gt;1.1,"","-"))</f>
        <v/>
      </c>
      <c r="AZ42" s="131" t="str">
        <f>IF($E42="","",IF(Villkor!$G$20&gt;2.1,"","-"))</f>
        <v/>
      </c>
      <c r="BA42" s="131" t="str">
        <f>IF($E42="","",IF(Villkor!$G$20&gt;3.1,"","-"))</f>
        <v/>
      </c>
      <c r="BB42" s="149" t="str">
        <f>IF(AX42="","",IF(Villkor!$G$20=0,0,IF(Villkor!$G$20=1,(SUM(AX42)), IF(Villkor!$G$20=2,(SUM(AX42+AY42)/(2)), IF(Villkor!$G$20=3,(SUM(AX42:AZ42)/(3)), IF(Villkor!$G$20=4,(SUM(AX42:BA42)-(MAX(AX42:BA42))-(MIN(AX42:BA42)))/(2)))))))</f>
        <v/>
      </c>
      <c r="BC42" s="379" t="str">
        <f t="shared" si="17"/>
        <v/>
      </c>
      <c r="BD42" s="132"/>
      <c r="BE42" s="401" t="str">
        <f t="shared" si="14"/>
        <v/>
      </c>
      <c r="BF42" s="24" t="str">
        <f t="shared" si="32"/>
        <v/>
      </c>
    </row>
    <row r="43" spans="2:58" ht="16.5" customHeight="1">
      <c r="B43" s="133">
        <v>33</v>
      </c>
      <c r="C43" s="144" t="str">
        <f t="shared" ref="C43:C60" si="33">IF($E43="","",IF(O43="",0,(R43+AE43+AR43+BE43)))</f>
        <v/>
      </c>
      <c r="D43" s="146" t="str">
        <f t="shared" si="28"/>
        <v/>
      </c>
      <c r="E43" s="134"/>
      <c r="F43" s="135"/>
      <c r="G43" s="136"/>
      <c r="H43" s="137"/>
      <c r="I43" s="379" t="str">
        <f t="shared" si="7"/>
        <v/>
      </c>
      <c r="J43" s="377"/>
      <c r="K43" s="130" t="str">
        <f>IF($E43="","",IF(Villkor!$G$20&gt;0.1,"","-"))</f>
        <v/>
      </c>
      <c r="L43" s="131" t="str">
        <f>IF($E43="","",IF(Villkor!$G$20&gt;1.1,"","-"))</f>
        <v/>
      </c>
      <c r="M43" s="131" t="str">
        <f>IF($E43="","",IF(Villkor!$G$20&gt;2.1,"","-"))</f>
        <v/>
      </c>
      <c r="N43" s="131" t="str">
        <f>IF($E43="","",IF(Villkor!$G$20&gt;3.1,"","-"))</f>
        <v/>
      </c>
      <c r="O43" s="391" t="str">
        <f>IF(K43="","",IF(Villkor!$G$20=0,0,IF(Villkor!$G$20=1,(SUM(K43)), IF(Villkor!$G$20=2,(SUM(K43+L43)/(2)), IF(Villkor!$G$20=3,(SUM(K43:M43)/(3)), IF(Villkor!$G$20=4,(SUM(K43:N43)-(MAX(K43:N43))-(MIN(K43:N43)))/(2)))))))</f>
        <v/>
      </c>
      <c r="P43" s="379" t="str">
        <f t="shared" si="8"/>
        <v/>
      </c>
      <c r="Q43" s="132"/>
      <c r="R43" s="389" t="str">
        <f t="shared" si="9"/>
        <v/>
      </c>
      <c r="S43" s="24" t="str">
        <f t="shared" si="29"/>
        <v/>
      </c>
      <c r="T43" s="136"/>
      <c r="U43" s="137"/>
      <c r="V43" s="392" t="str">
        <f t="shared" si="3"/>
        <v/>
      </c>
      <c r="W43" s="136"/>
      <c r="X43" s="130" t="str">
        <f>IF($E43="","",IF(Villkor!$G$20&gt;0.1,"","-"))</f>
        <v/>
      </c>
      <c r="Y43" s="131" t="str">
        <f>IF($E43="","",IF(Villkor!$G$20&gt;1.1,"","-"))</f>
        <v/>
      </c>
      <c r="Z43" s="131" t="str">
        <f>IF($E43="","",IF(Villkor!$G$20&gt;2.1,"","-"))</f>
        <v/>
      </c>
      <c r="AA43" s="131" t="str">
        <f>IF($E43="","",IF(Villkor!$G$20&gt;3.1,"","-"))</f>
        <v/>
      </c>
      <c r="AB43" s="387" t="str">
        <f>IF(X43="","",IF(Villkor!$G$20=0,0,IF(Villkor!$G$20=1,(SUM(X43)), IF(Villkor!$G$20=2,(SUM(X43+Y43)/(2)), IF(Villkor!$G$20=3,(SUM(X43:Z43)/(3)), IF(Villkor!$G$20=4,(SUM(X43:AA43)-(MAX(X43:AA43))-(MIN(X43:AA43)))/(2)))))))</f>
        <v/>
      </c>
      <c r="AC43" s="379" t="str">
        <f t="shared" si="10"/>
        <v/>
      </c>
      <c r="AD43" s="132"/>
      <c r="AE43" s="389" t="str">
        <f t="shared" si="11"/>
        <v/>
      </c>
      <c r="AF43" s="24" t="str">
        <f t="shared" si="30"/>
        <v/>
      </c>
      <c r="AG43" s="136"/>
      <c r="AH43" s="137"/>
      <c r="AI43" s="392" t="str">
        <f t="shared" si="12"/>
        <v/>
      </c>
      <c r="AJ43" s="394"/>
      <c r="AK43" s="130" t="str">
        <f>IF($E43="","",IF(Villkor!$G$20&gt;0.1,"","-"))</f>
        <v/>
      </c>
      <c r="AL43" s="131" t="str">
        <f>IF($E43="","",IF(Villkor!$G$20&gt;1.1,"","-"))</f>
        <v/>
      </c>
      <c r="AM43" s="131" t="str">
        <f>IF($E43="","",IF(Villkor!$G$20&gt;2.1,"","-"))</f>
        <v/>
      </c>
      <c r="AN43" s="131" t="str">
        <f>IF($E43="","",IF(Villkor!$G$20&gt;3.1,"","-"))</f>
        <v/>
      </c>
      <c r="AO43" s="149" t="str">
        <f>IF(AK43="","",IF(Villkor!$G$20=0,0,IF(Villkor!$G$20=1,(SUM(AK43)), IF(Villkor!$G$20=2,(SUM(AK43+AL43)/(2)), IF(Villkor!$G$20=3,(SUM(AK43:AM43)/(3)), IF(Villkor!$G$20=4,(SUM(AK43:AN43)-(MAX(AK43:AN43))-(MIN(AK43:AN43)))/(2)))))))</f>
        <v/>
      </c>
      <c r="AP43" s="379" t="str">
        <f t="shared" si="15"/>
        <v/>
      </c>
      <c r="AQ43" s="132"/>
      <c r="AR43" s="401" t="str">
        <f t="shared" si="16"/>
        <v/>
      </c>
      <c r="AS43" s="24" t="str">
        <f t="shared" si="31"/>
        <v/>
      </c>
      <c r="AT43" s="136"/>
      <c r="AU43" s="137"/>
      <c r="AV43" s="392" t="str">
        <f t="shared" si="13"/>
        <v/>
      </c>
      <c r="AW43" s="403"/>
      <c r="AX43" s="130" t="str">
        <f>IF($E43="","",IF(Villkor!$G$20&gt;0.1,"","-"))</f>
        <v/>
      </c>
      <c r="AY43" s="131" t="str">
        <f>IF($E43="","",IF(Villkor!$G$20&gt;1.1,"","-"))</f>
        <v/>
      </c>
      <c r="AZ43" s="131" t="str">
        <f>IF($E43="","",IF(Villkor!$G$20&gt;2.1,"","-"))</f>
        <v/>
      </c>
      <c r="BA43" s="131" t="str">
        <f>IF($E43="","",IF(Villkor!$G$20&gt;3.1,"","-"))</f>
        <v/>
      </c>
      <c r="BB43" s="149" t="str">
        <f>IF(AX43="","",IF(Villkor!$G$20=0,0,IF(Villkor!$G$20=1,(SUM(AX43)), IF(Villkor!$G$20=2,(SUM(AX43+AY43)/(2)), IF(Villkor!$G$20=3,(SUM(AX43:AZ43)/(3)), IF(Villkor!$G$20=4,(SUM(AX43:BA43)-(MAX(AX43:BA43))-(MIN(AX43:BA43)))/(2)))))))</f>
        <v/>
      </c>
      <c r="BC43" s="379" t="str">
        <f t="shared" si="17"/>
        <v/>
      </c>
      <c r="BD43" s="132"/>
      <c r="BE43" s="401" t="str">
        <f t="shared" si="14"/>
        <v/>
      </c>
      <c r="BF43" s="24" t="str">
        <f t="shared" si="32"/>
        <v/>
      </c>
    </row>
    <row r="44" spans="2:58" ht="16.5" customHeight="1">
      <c r="B44" s="133">
        <v>34</v>
      </c>
      <c r="C44" s="144" t="str">
        <f t="shared" si="33"/>
        <v/>
      </c>
      <c r="D44" s="146" t="str">
        <f t="shared" si="28"/>
        <v/>
      </c>
      <c r="E44" s="134"/>
      <c r="F44" s="135"/>
      <c r="G44" s="136"/>
      <c r="H44" s="137"/>
      <c r="I44" s="379" t="str">
        <f t="shared" si="7"/>
        <v/>
      </c>
      <c r="J44" s="377"/>
      <c r="K44" s="130" t="str">
        <f>IF($E44="","",IF(Villkor!$G$20&gt;0.1,"","-"))</f>
        <v/>
      </c>
      <c r="L44" s="131" t="str">
        <f>IF($E44="","",IF(Villkor!$G$20&gt;1.1,"","-"))</f>
        <v/>
      </c>
      <c r="M44" s="131" t="str">
        <f>IF($E44="","",IF(Villkor!$G$20&gt;2.1,"","-"))</f>
        <v/>
      </c>
      <c r="N44" s="131" t="str">
        <f>IF($E44="","",IF(Villkor!$G$20&gt;3.1,"","-"))</f>
        <v/>
      </c>
      <c r="O44" s="391" t="str">
        <f>IF(K44="","",IF(Villkor!$G$20=0,0,IF(Villkor!$G$20=1,(SUM(K44)), IF(Villkor!$G$20=2,(SUM(K44+L44)/(2)), IF(Villkor!$G$20=3,(SUM(K44:M44)/(3)), IF(Villkor!$G$20=4,(SUM(K44:N44)-(MAX(K44:N44))-(MIN(K44:N44)))/(2)))))))</f>
        <v/>
      </c>
      <c r="P44" s="379" t="str">
        <f t="shared" si="8"/>
        <v/>
      </c>
      <c r="Q44" s="132"/>
      <c r="R44" s="389" t="str">
        <f t="shared" si="9"/>
        <v/>
      </c>
      <c r="S44" s="24" t="str">
        <f t="shared" si="29"/>
        <v/>
      </c>
      <c r="T44" s="136"/>
      <c r="U44" s="137"/>
      <c r="V44" s="392" t="str">
        <f t="shared" si="3"/>
        <v/>
      </c>
      <c r="W44" s="136"/>
      <c r="X44" s="130" t="str">
        <f>IF($E44="","",IF(Villkor!$G$20&gt;0.1,"","-"))</f>
        <v/>
      </c>
      <c r="Y44" s="131" t="str">
        <f>IF($E44="","",IF(Villkor!$G$20&gt;1.1,"","-"))</f>
        <v/>
      </c>
      <c r="Z44" s="131" t="str">
        <f>IF($E44="","",IF(Villkor!$G$20&gt;2.1,"","-"))</f>
        <v/>
      </c>
      <c r="AA44" s="131" t="str">
        <f>IF($E44="","",IF(Villkor!$G$20&gt;3.1,"","-"))</f>
        <v/>
      </c>
      <c r="AB44" s="387" t="str">
        <f>IF(X44="","",IF(Villkor!$G$20=0,0,IF(Villkor!$G$20=1,(SUM(X44)), IF(Villkor!$G$20=2,(SUM(X44+Y44)/(2)), IF(Villkor!$G$20=3,(SUM(X44:Z44)/(3)), IF(Villkor!$G$20=4,(SUM(X44:AA44)-(MAX(X44:AA44))-(MIN(X44:AA44)))/(2)))))))</f>
        <v/>
      </c>
      <c r="AC44" s="379" t="str">
        <f t="shared" si="10"/>
        <v/>
      </c>
      <c r="AD44" s="132"/>
      <c r="AE44" s="389" t="str">
        <f t="shared" si="11"/>
        <v/>
      </c>
      <c r="AF44" s="24" t="str">
        <f t="shared" si="30"/>
        <v/>
      </c>
      <c r="AG44" s="136"/>
      <c r="AH44" s="137"/>
      <c r="AI44" s="392" t="str">
        <f t="shared" si="12"/>
        <v/>
      </c>
      <c r="AJ44" s="394"/>
      <c r="AK44" s="130" t="str">
        <f>IF($E44="","",IF(Villkor!$G$20&gt;0.1,"","-"))</f>
        <v/>
      </c>
      <c r="AL44" s="131" t="str">
        <f>IF($E44="","",IF(Villkor!$G$20&gt;1.1,"","-"))</f>
        <v/>
      </c>
      <c r="AM44" s="131" t="str">
        <f>IF($E44="","",IF(Villkor!$G$20&gt;2.1,"","-"))</f>
        <v/>
      </c>
      <c r="AN44" s="131" t="str">
        <f>IF($E44="","",IF(Villkor!$G$20&gt;3.1,"","-"))</f>
        <v/>
      </c>
      <c r="AO44" s="149" t="str">
        <f>IF(AK44="","",IF(Villkor!$G$20=0,0,IF(Villkor!$G$20=1,(SUM(AK44)), IF(Villkor!$G$20=2,(SUM(AK44+AL44)/(2)), IF(Villkor!$G$20=3,(SUM(AK44:AM44)/(3)), IF(Villkor!$G$20=4,(SUM(AK44:AN44)-(MAX(AK44:AN44))-(MIN(AK44:AN44)))/(2)))))))</f>
        <v/>
      </c>
      <c r="AP44" s="379" t="str">
        <f t="shared" si="15"/>
        <v/>
      </c>
      <c r="AQ44" s="132"/>
      <c r="AR44" s="401" t="str">
        <f t="shared" si="16"/>
        <v/>
      </c>
      <c r="AS44" s="24" t="str">
        <f t="shared" si="31"/>
        <v/>
      </c>
      <c r="AT44" s="136"/>
      <c r="AU44" s="137"/>
      <c r="AV44" s="392" t="str">
        <f t="shared" si="13"/>
        <v/>
      </c>
      <c r="AW44" s="403"/>
      <c r="AX44" s="130" t="str">
        <f>IF($E44="","",IF(Villkor!$G$20&gt;0.1,"","-"))</f>
        <v/>
      </c>
      <c r="AY44" s="131" t="str">
        <f>IF($E44="","",IF(Villkor!$G$20&gt;1.1,"","-"))</f>
        <v/>
      </c>
      <c r="AZ44" s="131" t="str">
        <f>IF($E44="","",IF(Villkor!$G$20&gt;2.1,"","-"))</f>
        <v/>
      </c>
      <c r="BA44" s="131" t="str">
        <f>IF($E44="","",IF(Villkor!$G$20&gt;3.1,"","-"))</f>
        <v/>
      </c>
      <c r="BB44" s="149" t="str">
        <f>IF(AX44="","",IF(Villkor!$G$20=0,0,IF(Villkor!$G$20=1,(SUM(AX44)), IF(Villkor!$G$20=2,(SUM(AX44+AY44)/(2)), IF(Villkor!$G$20=3,(SUM(AX44:AZ44)/(3)), IF(Villkor!$G$20=4,(SUM(AX44:BA44)-(MAX(AX44:BA44))-(MIN(AX44:BA44)))/(2)))))))</f>
        <v/>
      </c>
      <c r="BC44" s="379" t="str">
        <f t="shared" si="17"/>
        <v/>
      </c>
      <c r="BD44" s="132"/>
      <c r="BE44" s="401" t="str">
        <f t="shared" si="14"/>
        <v/>
      </c>
      <c r="BF44" s="24" t="str">
        <f t="shared" si="32"/>
        <v/>
      </c>
    </row>
    <row r="45" spans="2:58" ht="16.5" customHeight="1">
      <c r="B45" s="133">
        <v>35</v>
      </c>
      <c r="C45" s="144" t="str">
        <f t="shared" si="33"/>
        <v/>
      </c>
      <c r="D45" s="146" t="str">
        <f t="shared" si="28"/>
        <v/>
      </c>
      <c r="E45" s="134"/>
      <c r="F45" s="135"/>
      <c r="G45" s="136"/>
      <c r="H45" s="137"/>
      <c r="I45" s="379" t="str">
        <f t="shared" si="7"/>
        <v/>
      </c>
      <c r="J45" s="377"/>
      <c r="K45" s="130" t="str">
        <f>IF($E45="","",IF(Villkor!$G$20&gt;0.1,"","-"))</f>
        <v/>
      </c>
      <c r="L45" s="131" t="str">
        <f>IF($E45="","",IF(Villkor!$G$20&gt;1.1,"","-"))</f>
        <v/>
      </c>
      <c r="M45" s="131" t="str">
        <f>IF($E45="","",IF(Villkor!$G$20&gt;2.1,"","-"))</f>
        <v/>
      </c>
      <c r="N45" s="131" t="str">
        <f>IF($E45="","",IF(Villkor!$G$20&gt;3.1,"","-"))</f>
        <v/>
      </c>
      <c r="O45" s="391" t="str">
        <f>IF(K45="","",IF(Villkor!$G$20=0,0,IF(Villkor!$G$20=1,(SUM(K45)), IF(Villkor!$G$20=2,(SUM(K45+L45)/(2)), IF(Villkor!$G$20=3,(SUM(K45:M45)/(3)), IF(Villkor!$G$20=4,(SUM(K45:N45)-(MAX(K45:N45))-(MIN(K45:N45)))/(2)))))))</f>
        <v/>
      </c>
      <c r="P45" s="379" t="str">
        <f t="shared" si="8"/>
        <v/>
      </c>
      <c r="Q45" s="132"/>
      <c r="R45" s="389" t="str">
        <f t="shared" si="9"/>
        <v/>
      </c>
      <c r="S45" s="24" t="str">
        <f t="shared" si="29"/>
        <v/>
      </c>
      <c r="T45" s="136"/>
      <c r="U45" s="137"/>
      <c r="V45" s="392" t="str">
        <f t="shared" si="3"/>
        <v/>
      </c>
      <c r="W45" s="136"/>
      <c r="X45" s="130" t="str">
        <f>IF($E45="","",IF(Villkor!$G$20&gt;0.1,"","-"))</f>
        <v/>
      </c>
      <c r="Y45" s="131" t="str">
        <f>IF($E45="","",IF(Villkor!$G$20&gt;1.1,"","-"))</f>
        <v/>
      </c>
      <c r="Z45" s="131" t="str">
        <f>IF($E45="","",IF(Villkor!$G$20&gt;2.1,"","-"))</f>
        <v/>
      </c>
      <c r="AA45" s="131" t="str">
        <f>IF($E45="","",IF(Villkor!$G$20&gt;3.1,"","-"))</f>
        <v/>
      </c>
      <c r="AB45" s="387" t="str">
        <f>IF(X45="","",IF(Villkor!$G$20=0,0,IF(Villkor!$G$20=1,(SUM(X45)), IF(Villkor!$G$20=2,(SUM(X45+Y45)/(2)), IF(Villkor!$G$20=3,(SUM(X45:Z45)/(3)), IF(Villkor!$G$20=4,(SUM(X45:AA45)-(MAX(X45:AA45))-(MIN(X45:AA45)))/(2)))))))</f>
        <v/>
      </c>
      <c r="AC45" s="379" t="str">
        <f t="shared" si="10"/>
        <v/>
      </c>
      <c r="AD45" s="132"/>
      <c r="AE45" s="389" t="str">
        <f t="shared" si="11"/>
        <v/>
      </c>
      <c r="AF45" s="24" t="str">
        <f t="shared" si="30"/>
        <v/>
      </c>
      <c r="AG45" s="136"/>
      <c r="AH45" s="137"/>
      <c r="AI45" s="392" t="str">
        <f t="shared" si="12"/>
        <v/>
      </c>
      <c r="AJ45" s="394"/>
      <c r="AK45" s="130" t="str">
        <f>IF($E45="","",IF(Villkor!$G$20&gt;0.1,"","-"))</f>
        <v/>
      </c>
      <c r="AL45" s="131" t="str">
        <f>IF($E45="","",IF(Villkor!$G$20&gt;1.1,"","-"))</f>
        <v/>
      </c>
      <c r="AM45" s="131" t="str">
        <f>IF($E45="","",IF(Villkor!$G$20&gt;2.1,"","-"))</f>
        <v/>
      </c>
      <c r="AN45" s="131" t="str">
        <f>IF($E45="","",IF(Villkor!$G$20&gt;3.1,"","-"))</f>
        <v/>
      </c>
      <c r="AO45" s="149" t="str">
        <f>IF(AK45="","",IF(Villkor!$G$20=0,0,IF(Villkor!$G$20=1,(SUM(AK45)), IF(Villkor!$G$20=2,(SUM(AK45+AL45)/(2)), IF(Villkor!$G$20=3,(SUM(AK45:AM45)/(3)), IF(Villkor!$G$20=4,(SUM(AK45:AN45)-(MAX(AK45:AN45))-(MIN(AK45:AN45)))/(2)))))))</f>
        <v/>
      </c>
      <c r="AP45" s="379" t="str">
        <f t="shared" si="15"/>
        <v/>
      </c>
      <c r="AQ45" s="132"/>
      <c r="AR45" s="401" t="str">
        <f t="shared" si="16"/>
        <v/>
      </c>
      <c r="AS45" s="24" t="str">
        <f t="shared" si="31"/>
        <v/>
      </c>
      <c r="AT45" s="136"/>
      <c r="AU45" s="137"/>
      <c r="AV45" s="392" t="str">
        <f t="shared" si="13"/>
        <v/>
      </c>
      <c r="AW45" s="403"/>
      <c r="AX45" s="130" t="str">
        <f>IF($E45="","",IF(Villkor!$G$20&gt;0.1,"","-"))</f>
        <v/>
      </c>
      <c r="AY45" s="131" t="str">
        <f>IF($E45="","",IF(Villkor!$G$20&gt;1.1,"","-"))</f>
        <v/>
      </c>
      <c r="AZ45" s="131" t="str">
        <f>IF($E45="","",IF(Villkor!$G$20&gt;2.1,"","-"))</f>
        <v/>
      </c>
      <c r="BA45" s="131" t="str">
        <f>IF($E45="","",IF(Villkor!$G$20&gt;3.1,"","-"))</f>
        <v/>
      </c>
      <c r="BB45" s="149" t="str">
        <f>IF(AX45="","",IF(Villkor!$G$20=0,0,IF(Villkor!$G$20=1,(SUM(AX45)), IF(Villkor!$G$20=2,(SUM(AX45+AY45)/(2)), IF(Villkor!$G$20=3,(SUM(AX45:AZ45)/(3)), IF(Villkor!$G$20=4,(SUM(AX45:BA45)-(MAX(AX45:BA45))-(MIN(AX45:BA45)))/(2)))))))</f>
        <v/>
      </c>
      <c r="BC45" s="379" t="str">
        <f t="shared" si="17"/>
        <v/>
      </c>
      <c r="BD45" s="132"/>
      <c r="BE45" s="401" t="str">
        <f t="shared" si="14"/>
        <v/>
      </c>
      <c r="BF45" s="24" t="str">
        <f t="shared" si="32"/>
        <v/>
      </c>
    </row>
    <row r="46" spans="2:58" ht="16.5" customHeight="1">
      <c r="B46" s="133">
        <v>36</v>
      </c>
      <c r="C46" s="144" t="str">
        <f t="shared" si="33"/>
        <v/>
      </c>
      <c r="D46" s="146" t="str">
        <f t="shared" si="28"/>
        <v/>
      </c>
      <c r="E46" s="134"/>
      <c r="F46" s="135"/>
      <c r="G46" s="136"/>
      <c r="H46" s="137"/>
      <c r="I46" s="379" t="str">
        <f t="shared" si="7"/>
        <v/>
      </c>
      <c r="J46" s="377"/>
      <c r="K46" s="130" t="str">
        <f>IF($E46="","",IF(Villkor!$G$20&gt;0.1,"","-"))</f>
        <v/>
      </c>
      <c r="L46" s="131" t="str">
        <f>IF($E46="","",IF(Villkor!$G$20&gt;1.1,"","-"))</f>
        <v/>
      </c>
      <c r="M46" s="131" t="str">
        <f>IF($E46="","",IF(Villkor!$G$20&gt;2.1,"","-"))</f>
        <v/>
      </c>
      <c r="N46" s="131" t="str">
        <f>IF($E46="","",IF(Villkor!$G$20&gt;3.1,"","-"))</f>
        <v/>
      </c>
      <c r="O46" s="391" t="str">
        <f>IF(K46="","",IF(Villkor!$G$20=0,0,IF(Villkor!$G$20=1,(SUM(K46)), IF(Villkor!$G$20=2,(SUM(K46+L46)/(2)), IF(Villkor!$G$20=3,(SUM(K46:M46)/(3)), IF(Villkor!$G$20=4,(SUM(K46:N46)-(MAX(K46:N46))-(MIN(K46:N46)))/(2)))))))</f>
        <v/>
      </c>
      <c r="P46" s="379" t="str">
        <f t="shared" si="8"/>
        <v/>
      </c>
      <c r="Q46" s="132"/>
      <c r="R46" s="389" t="str">
        <f t="shared" si="9"/>
        <v/>
      </c>
      <c r="S46" s="24" t="str">
        <f t="shared" si="29"/>
        <v/>
      </c>
      <c r="T46" s="136"/>
      <c r="U46" s="137"/>
      <c r="V46" s="392" t="str">
        <f t="shared" si="3"/>
        <v/>
      </c>
      <c r="W46" s="136"/>
      <c r="X46" s="130" t="str">
        <f>IF($E46="","",IF(Villkor!$G$20&gt;0.1,"","-"))</f>
        <v/>
      </c>
      <c r="Y46" s="131" t="str">
        <f>IF($E46="","",IF(Villkor!$G$20&gt;1.1,"","-"))</f>
        <v/>
      </c>
      <c r="Z46" s="131" t="str">
        <f>IF($E46="","",IF(Villkor!$G$20&gt;2.1,"","-"))</f>
        <v/>
      </c>
      <c r="AA46" s="131" t="str">
        <f>IF($E46="","",IF(Villkor!$G$20&gt;3.1,"","-"))</f>
        <v/>
      </c>
      <c r="AB46" s="387" t="str">
        <f>IF(X46="","",IF(Villkor!$G$20=0,0,IF(Villkor!$G$20=1,(SUM(X46)), IF(Villkor!$G$20=2,(SUM(X46+Y46)/(2)), IF(Villkor!$G$20=3,(SUM(X46:Z46)/(3)), IF(Villkor!$G$20=4,(SUM(X46:AA46)-(MAX(X46:AA46))-(MIN(X46:AA46)))/(2)))))))</f>
        <v/>
      </c>
      <c r="AC46" s="379" t="str">
        <f t="shared" si="10"/>
        <v/>
      </c>
      <c r="AD46" s="132"/>
      <c r="AE46" s="389" t="str">
        <f t="shared" si="11"/>
        <v/>
      </c>
      <c r="AF46" s="24" t="str">
        <f t="shared" si="30"/>
        <v/>
      </c>
      <c r="AG46" s="136"/>
      <c r="AH46" s="137"/>
      <c r="AI46" s="392" t="str">
        <f t="shared" si="12"/>
        <v/>
      </c>
      <c r="AJ46" s="394"/>
      <c r="AK46" s="130" t="str">
        <f>IF($E46="","",IF(Villkor!$G$20&gt;0.1,"","-"))</f>
        <v/>
      </c>
      <c r="AL46" s="131" t="str">
        <f>IF($E46="","",IF(Villkor!$G$20&gt;1.1,"","-"))</f>
        <v/>
      </c>
      <c r="AM46" s="131" t="str">
        <f>IF($E46="","",IF(Villkor!$G$20&gt;2.1,"","-"))</f>
        <v/>
      </c>
      <c r="AN46" s="131" t="str">
        <f>IF($E46="","",IF(Villkor!$G$20&gt;3.1,"","-"))</f>
        <v/>
      </c>
      <c r="AO46" s="149" t="str">
        <f>IF(AK46="","",IF(Villkor!$G$20=0,0,IF(Villkor!$G$20=1,(SUM(AK46)), IF(Villkor!$G$20=2,(SUM(AK46+AL46)/(2)), IF(Villkor!$G$20=3,(SUM(AK46:AM46)/(3)), IF(Villkor!$G$20=4,(SUM(AK46:AN46)-(MAX(AK46:AN46))-(MIN(AK46:AN46)))/(2)))))))</f>
        <v/>
      </c>
      <c r="AP46" s="379" t="str">
        <f t="shared" si="15"/>
        <v/>
      </c>
      <c r="AQ46" s="132"/>
      <c r="AR46" s="401" t="str">
        <f t="shared" si="16"/>
        <v/>
      </c>
      <c r="AS46" s="24" t="str">
        <f t="shared" si="31"/>
        <v/>
      </c>
      <c r="AT46" s="136"/>
      <c r="AU46" s="137"/>
      <c r="AV46" s="392" t="str">
        <f t="shared" si="13"/>
        <v/>
      </c>
      <c r="AW46" s="403"/>
      <c r="AX46" s="130" t="str">
        <f>IF($E46="","",IF(Villkor!$G$20&gt;0.1,"","-"))</f>
        <v/>
      </c>
      <c r="AY46" s="131" t="str">
        <f>IF($E46="","",IF(Villkor!$G$20&gt;1.1,"","-"))</f>
        <v/>
      </c>
      <c r="AZ46" s="131" t="str">
        <f>IF($E46="","",IF(Villkor!$G$20&gt;2.1,"","-"))</f>
        <v/>
      </c>
      <c r="BA46" s="131" t="str">
        <f>IF($E46="","",IF(Villkor!$G$20&gt;3.1,"","-"))</f>
        <v/>
      </c>
      <c r="BB46" s="149" t="str">
        <f>IF(AX46="","",IF(Villkor!$G$20=0,0,IF(Villkor!$G$20=1,(SUM(AX46)), IF(Villkor!$G$20=2,(SUM(AX46+AY46)/(2)), IF(Villkor!$G$20=3,(SUM(AX46:AZ46)/(3)), IF(Villkor!$G$20=4,(SUM(AX46:BA46)-(MAX(AX46:BA46))-(MIN(AX46:BA46)))/(2)))))))</f>
        <v/>
      </c>
      <c r="BC46" s="379" t="str">
        <f t="shared" si="17"/>
        <v/>
      </c>
      <c r="BD46" s="132"/>
      <c r="BE46" s="401" t="str">
        <f t="shared" si="14"/>
        <v/>
      </c>
      <c r="BF46" s="24" t="str">
        <f t="shared" si="32"/>
        <v/>
      </c>
    </row>
    <row r="47" spans="2:58" ht="16.5" customHeight="1">
      <c r="B47" s="133">
        <v>37</v>
      </c>
      <c r="C47" s="144" t="str">
        <f t="shared" si="33"/>
        <v/>
      </c>
      <c r="D47" s="146" t="str">
        <f t="shared" si="28"/>
        <v/>
      </c>
      <c r="E47" s="134"/>
      <c r="F47" s="135"/>
      <c r="G47" s="136"/>
      <c r="H47" s="137"/>
      <c r="I47" s="379" t="str">
        <f t="shared" si="7"/>
        <v/>
      </c>
      <c r="J47" s="377"/>
      <c r="K47" s="130" t="str">
        <f>IF($E47="","",IF(Villkor!$G$20&gt;0.1,"","-"))</f>
        <v/>
      </c>
      <c r="L47" s="131" t="str">
        <f>IF($E47="","",IF(Villkor!$G$20&gt;1.1,"","-"))</f>
        <v/>
      </c>
      <c r="M47" s="131" t="str">
        <f>IF($E47="","",IF(Villkor!$G$20&gt;2.1,"","-"))</f>
        <v/>
      </c>
      <c r="N47" s="131" t="str">
        <f>IF($E47="","",IF(Villkor!$G$20&gt;3.1,"","-"))</f>
        <v/>
      </c>
      <c r="O47" s="391" t="str">
        <f>IF(K47="","",IF(Villkor!$G$20=0,0,IF(Villkor!$G$20=1,(SUM(K47)), IF(Villkor!$G$20=2,(SUM(K47+L47)/(2)), IF(Villkor!$G$20=3,(SUM(K47:M47)/(3)), IF(Villkor!$G$20=4,(SUM(K47:N47)-(MAX(K47:N47))-(MIN(K47:N47)))/(2)))))))</f>
        <v/>
      </c>
      <c r="P47" s="379" t="str">
        <f t="shared" si="8"/>
        <v/>
      </c>
      <c r="Q47" s="132"/>
      <c r="R47" s="389" t="str">
        <f t="shared" si="9"/>
        <v/>
      </c>
      <c r="S47" s="24" t="str">
        <f t="shared" si="29"/>
        <v/>
      </c>
      <c r="T47" s="136"/>
      <c r="U47" s="137"/>
      <c r="V47" s="392" t="str">
        <f t="shared" si="3"/>
        <v/>
      </c>
      <c r="W47" s="136"/>
      <c r="X47" s="130" t="str">
        <f>IF($E47="","",IF(Villkor!$G$20&gt;0.1,"","-"))</f>
        <v/>
      </c>
      <c r="Y47" s="131" t="str">
        <f>IF($E47="","",IF(Villkor!$G$20&gt;1.1,"","-"))</f>
        <v/>
      </c>
      <c r="Z47" s="131" t="str">
        <f>IF($E47="","",IF(Villkor!$G$20&gt;2.1,"","-"))</f>
        <v/>
      </c>
      <c r="AA47" s="131" t="str">
        <f>IF($E47="","",IF(Villkor!$G$20&gt;3.1,"","-"))</f>
        <v/>
      </c>
      <c r="AB47" s="387" t="str">
        <f>IF(X47="","",IF(Villkor!$G$20=0,0,IF(Villkor!$G$20=1,(SUM(X47)), IF(Villkor!$G$20=2,(SUM(X47+Y47)/(2)), IF(Villkor!$G$20=3,(SUM(X47:Z47)/(3)), IF(Villkor!$G$20=4,(SUM(X47:AA47)-(MAX(X47:AA47))-(MIN(X47:AA47)))/(2)))))))</f>
        <v/>
      </c>
      <c r="AC47" s="379" t="str">
        <f t="shared" si="10"/>
        <v/>
      </c>
      <c r="AD47" s="132"/>
      <c r="AE47" s="389" t="str">
        <f t="shared" si="11"/>
        <v/>
      </c>
      <c r="AF47" s="24" t="str">
        <f t="shared" si="30"/>
        <v/>
      </c>
      <c r="AG47" s="136"/>
      <c r="AH47" s="137"/>
      <c r="AI47" s="392" t="str">
        <f t="shared" si="12"/>
        <v/>
      </c>
      <c r="AJ47" s="394"/>
      <c r="AK47" s="130" t="str">
        <f>IF($E47="","",IF(Villkor!$G$20&gt;0.1,"","-"))</f>
        <v/>
      </c>
      <c r="AL47" s="131" t="str">
        <f>IF($E47="","",IF(Villkor!$G$20&gt;1.1,"","-"))</f>
        <v/>
      </c>
      <c r="AM47" s="131" t="str">
        <f>IF($E47="","",IF(Villkor!$G$20&gt;2.1,"","-"))</f>
        <v/>
      </c>
      <c r="AN47" s="131" t="str">
        <f>IF($E47="","",IF(Villkor!$G$20&gt;3.1,"","-"))</f>
        <v/>
      </c>
      <c r="AO47" s="149" t="str">
        <f>IF(AK47="","",IF(Villkor!$G$20=0,0,IF(Villkor!$G$20=1,(SUM(AK47)), IF(Villkor!$G$20=2,(SUM(AK47+AL47)/(2)), IF(Villkor!$G$20=3,(SUM(AK47:AM47)/(3)), IF(Villkor!$G$20=4,(SUM(AK47:AN47)-(MAX(AK47:AN47))-(MIN(AK47:AN47)))/(2)))))))</f>
        <v/>
      </c>
      <c r="AP47" s="379" t="str">
        <f t="shared" si="15"/>
        <v/>
      </c>
      <c r="AQ47" s="132"/>
      <c r="AR47" s="401" t="str">
        <f t="shared" si="16"/>
        <v/>
      </c>
      <c r="AS47" s="24" t="str">
        <f t="shared" si="31"/>
        <v/>
      </c>
      <c r="AT47" s="136"/>
      <c r="AU47" s="137"/>
      <c r="AV47" s="392" t="str">
        <f t="shared" si="13"/>
        <v/>
      </c>
      <c r="AW47" s="403"/>
      <c r="AX47" s="130" t="str">
        <f>IF($E47="","",IF(Villkor!$G$20&gt;0.1,"","-"))</f>
        <v/>
      </c>
      <c r="AY47" s="131" t="str">
        <f>IF($E47="","",IF(Villkor!$G$20&gt;1.1,"","-"))</f>
        <v/>
      </c>
      <c r="AZ47" s="131" t="str">
        <f>IF($E47="","",IF(Villkor!$G$20&gt;2.1,"","-"))</f>
        <v/>
      </c>
      <c r="BA47" s="131" t="str">
        <f>IF($E47="","",IF(Villkor!$G$20&gt;3.1,"","-"))</f>
        <v/>
      </c>
      <c r="BB47" s="149" t="str">
        <f>IF(AX47="","",IF(Villkor!$G$20=0,0,IF(Villkor!$G$20=1,(SUM(AX47)), IF(Villkor!$G$20=2,(SUM(AX47+AY47)/(2)), IF(Villkor!$G$20=3,(SUM(AX47:AZ47)/(3)), IF(Villkor!$G$20=4,(SUM(AX47:BA47)-(MAX(AX47:BA47))-(MIN(AX47:BA47)))/(2)))))))</f>
        <v/>
      </c>
      <c r="BC47" s="379" t="str">
        <f t="shared" si="17"/>
        <v/>
      </c>
      <c r="BD47" s="132"/>
      <c r="BE47" s="401" t="str">
        <f t="shared" si="14"/>
        <v/>
      </c>
      <c r="BF47" s="24" t="str">
        <f t="shared" si="32"/>
        <v/>
      </c>
    </row>
    <row r="48" spans="2:58" ht="16.5" customHeight="1">
      <c r="B48" s="133">
        <v>38</v>
      </c>
      <c r="C48" s="144" t="str">
        <f t="shared" si="33"/>
        <v/>
      </c>
      <c r="D48" s="146" t="str">
        <f t="shared" si="28"/>
        <v/>
      </c>
      <c r="E48" s="134"/>
      <c r="F48" s="135"/>
      <c r="G48" s="136"/>
      <c r="H48" s="137"/>
      <c r="I48" s="379" t="str">
        <f t="shared" si="7"/>
        <v/>
      </c>
      <c r="J48" s="377"/>
      <c r="K48" s="130" t="str">
        <f>IF($E48="","",IF(Villkor!$G$20&gt;0.1,"","-"))</f>
        <v/>
      </c>
      <c r="L48" s="131" t="str">
        <f>IF($E48="","",IF(Villkor!$G$20&gt;1.1,"","-"))</f>
        <v/>
      </c>
      <c r="M48" s="131" t="str">
        <f>IF($E48="","",IF(Villkor!$G$20&gt;2.1,"","-"))</f>
        <v/>
      </c>
      <c r="N48" s="131" t="str">
        <f>IF($E48="","",IF(Villkor!$G$20&gt;3.1,"","-"))</f>
        <v/>
      </c>
      <c r="O48" s="391" t="str">
        <f>IF(K48="","",IF(Villkor!$G$20=0,0,IF(Villkor!$G$20=1,(SUM(K48)), IF(Villkor!$G$20=2,(SUM(K48+L48)/(2)), IF(Villkor!$G$20=3,(SUM(K48:M48)/(3)), IF(Villkor!$G$20=4,(SUM(K48:N48)-(MAX(K48:N48))-(MIN(K48:N48)))/(2)))))))</f>
        <v/>
      </c>
      <c r="P48" s="379" t="str">
        <f t="shared" si="8"/>
        <v/>
      </c>
      <c r="Q48" s="132"/>
      <c r="R48" s="389" t="str">
        <f t="shared" si="9"/>
        <v/>
      </c>
      <c r="S48" s="24" t="str">
        <f t="shared" si="29"/>
        <v/>
      </c>
      <c r="T48" s="136"/>
      <c r="U48" s="137"/>
      <c r="V48" s="392" t="str">
        <f t="shared" si="3"/>
        <v/>
      </c>
      <c r="W48" s="136"/>
      <c r="X48" s="130" t="str">
        <f>IF($E48="","",IF(Villkor!$G$20&gt;0.1,"","-"))</f>
        <v/>
      </c>
      <c r="Y48" s="131" t="str">
        <f>IF($E48="","",IF(Villkor!$G$20&gt;1.1,"","-"))</f>
        <v/>
      </c>
      <c r="Z48" s="131" t="str">
        <f>IF($E48="","",IF(Villkor!$G$20&gt;2.1,"","-"))</f>
        <v/>
      </c>
      <c r="AA48" s="131" t="str">
        <f>IF($E48="","",IF(Villkor!$G$20&gt;3.1,"","-"))</f>
        <v/>
      </c>
      <c r="AB48" s="387" t="str">
        <f>IF(X48="","",IF(Villkor!$G$20=0,0,IF(Villkor!$G$20=1,(SUM(X48)), IF(Villkor!$G$20=2,(SUM(X48+Y48)/(2)), IF(Villkor!$G$20=3,(SUM(X48:Z48)/(3)), IF(Villkor!$G$20=4,(SUM(X48:AA48)-(MAX(X48:AA48))-(MIN(X48:AA48)))/(2)))))))</f>
        <v/>
      </c>
      <c r="AC48" s="379" t="str">
        <f t="shared" si="10"/>
        <v/>
      </c>
      <c r="AD48" s="132"/>
      <c r="AE48" s="389" t="str">
        <f t="shared" si="11"/>
        <v/>
      </c>
      <c r="AF48" s="24" t="str">
        <f t="shared" si="30"/>
        <v/>
      </c>
      <c r="AG48" s="136"/>
      <c r="AH48" s="137"/>
      <c r="AI48" s="392" t="str">
        <f t="shared" si="12"/>
        <v/>
      </c>
      <c r="AJ48" s="394"/>
      <c r="AK48" s="130" t="str">
        <f>IF($E48="","",IF(Villkor!$G$20&gt;0.1,"","-"))</f>
        <v/>
      </c>
      <c r="AL48" s="131" t="str">
        <f>IF($E48="","",IF(Villkor!$G$20&gt;1.1,"","-"))</f>
        <v/>
      </c>
      <c r="AM48" s="131" t="str">
        <f>IF($E48="","",IF(Villkor!$G$20&gt;2.1,"","-"))</f>
        <v/>
      </c>
      <c r="AN48" s="131" t="str">
        <f>IF($E48="","",IF(Villkor!$G$20&gt;3.1,"","-"))</f>
        <v/>
      </c>
      <c r="AO48" s="149" t="str">
        <f>IF(AK48="","",IF(Villkor!$G$20=0,0,IF(Villkor!$G$20=1,(SUM(AK48)), IF(Villkor!$G$20=2,(SUM(AK48+AL48)/(2)), IF(Villkor!$G$20=3,(SUM(AK48:AM48)/(3)), IF(Villkor!$G$20=4,(SUM(AK48:AN48)-(MAX(AK48:AN48))-(MIN(AK48:AN48)))/(2)))))))</f>
        <v/>
      </c>
      <c r="AP48" s="379" t="str">
        <f t="shared" si="15"/>
        <v/>
      </c>
      <c r="AQ48" s="132"/>
      <c r="AR48" s="401" t="str">
        <f t="shared" si="16"/>
        <v/>
      </c>
      <c r="AS48" s="24" t="str">
        <f t="shared" si="31"/>
        <v/>
      </c>
      <c r="AT48" s="136"/>
      <c r="AU48" s="137"/>
      <c r="AV48" s="392" t="str">
        <f t="shared" si="13"/>
        <v/>
      </c>
      <c r="AW48" s="403"/>
      <c r="AX48" s="130" t="str">
        <f>IF($E48="","",IF(Villkor!$G$20&gt;0.1,"","-"))</f>
        <v/>
      </c>
      <c r="AY48" s="131" t="str">
        <f>IF($E48="","",IF(Villkor!$G$20&gt;1.1,"","-"))</f>
        <v/>
      </c>
      <c r="AZ48" s="131" t="str">
        <f>IF($E48="","",IF(Villkor!$G$20&gt;2.1,"","-"))</f>
        <v/>
      </c>
      <c r="BA48" s="131" t="str">
        <f>IF($E48="","",IF(Villkor!$G$20&gt;3.1,"","-"))</f>
        <v/>
      </c>
      <c r="BB48" s="149" t="str">
        <f>IF(AX48="","",IF(Villkor!$G$20=0,0,IF(Villkor!$G$20=1,(SUM(AX48)), IF(Villkor!$G$20=2,(SUM(AX48+AY48)/(2)), IF(Villkor!$G$20=3,(SUM(AX48:AZ48)/(3)), IF(Villkor!$G$20=4,(SUM(AX48:BA48)-(MAX(AX48:BA48))-(MIN(AX48:BA48)))/(2)))))))</f>
        <v/>
      </c>
      <c r="BC48" s="379" t="str">
        <f t="shared" si="17"/>
        <v/>
      </c>
      <c r="BD48" s="132"/>
      <c r="BE48" s="401" t="str">
        <f t="shared" si="14"/>
        <v/>
      </c>
      <c r="BF48" s="24" t="str">
        <f t="shared" si="32"/>
        <v/>
      </c>
    </row>
    <row r="49" spans="2:58" ht="16.5" customHeight="1">
      <c r="B49" s="133">
        <v>39</v>
      </c>
      <c r="C49" s="144" t="str">
        <f t="shared" si="33"/>
        <v/>
      </c>
      <c r="D49" s="146" t="str">
        <f t="shared" si="28"/>
        <v/>
      </c>
      <c r="E49" s="134"/>
      <c r="F49" s="135"/>
      <c r="G49" s="136"/>
      <c r="H49" s="137"/>
      <c r="I49" s="379" t="str">
        <f t="shared" si="7"/>
        <v/>
      </c>
      <c r="J49" s="377"/>
      <c r="K49" s="130" t="str">
        <f>IF($E49="","",IF(Villkor!$G$20&gt;0.1,"","-"))</f>
        <v/>
      </c>
      <c r="L49" s="131" t="str">
        <f>IF($E49="","",IF(Villkor!$G$20&gt;1.1,"","-"))</f>
        <v/>
      </c>
      <c r="M49" s="131" t="str">
        <f>IF($E49="","",IF(Villkor!$G$20&gt;2.1,"","-"))</f>
        <v/>
      </c>
      <c r="N49" s="131" t="str">
        <f>IF($E49="","",IF(Villkor!$G$20&gt;3.1,"","-"))</f>
        <v/>
      </c>
      <c r="O49" s="391" t="str">
        <f>IF(K49="","",IF(Villkor!$G$20=0,0,IF(Villkor!$G$20=1,(SUM(K49)), IF(Villkor!$G$20=2,(SUM(K49+L49)/(2)), IF(Villkor!$G$20=3,(SUM(K49:M49)/(3)), IF(Villkor!$G$20=4,(SUM(K49:N49)-(MAX(K49:N49))-(MIN(K49:N49)))/(2)))))))</f>
        <v/>
      </c>
      <c r="P49" s="379" t="str">
        <f t="shared" si="8"/>
        <v/>
      </c>
      <c r="Q49" s="132"/>
      <c r="R49" s="389" t="str">
        <f t="shared" si="9"/>
        <v/>
      </c>
      <c r="S49" s="24" t="str">
        <f t="shared" si="29"/>
        <v/>
      </c>
      <c r="T49" s="136"/>
      <c r="U49" s="137"/>
      <c r="V49" s="392" t="str">
        <f t="shared" si="3"/>
        <v/>
      </c>
      <c r="W49" s="136"/>
      <c r="X49" s="130" t="str">
        <f>IF($E49="","",IF(Villkor!$G$20&gt;0.1,"","-"))</f>
        <v/>
      </c>
      <c r="Y49" s="131" t="str">
        <f>IF($E49="","",IF(Villkor!$G$20&gt;1.1,"","-"))</f>
        <v/>
      </c>
      <c r="Z49" s="131" t="str">
        <f>IF($E49="","",IF(Villkor!$G$20&gt;2.1,"","-"))</f>
        <v/>
      </c>
      <c r="AA49" s="131" t="str">
        <f>IF($E49="","",IF(Villkor!$G$20&gt;3.1,"","-"))</f>
        <v/>
      </c>
      <c r="AB49" s="387" t="str">
        <f>IF(X49="","",IF(Villkor!$G$20=0,0,IF(Villkor!$G$20=1,(SUM(X49)), IF(Villkor!$G$20=2,(SUM(X49+Y49)/(2)), IF(Villkor!$G$20=3,(SUM(X49:Z49)/(3)), IF(Villkor!$G$20=4,(SUM(X49:AA49)-(MAX(X49:AA49))-(MIN(X49:AA49)))/(2)))))))</f>
        <v/>
      </c>
      <c r="AC49" s="379" t="str">
        <f t="shared" si="10"/>
        <v/>
      </c>
      <c r="AD49" s="132"/>
      <c r="AE49" s="389" t="str">
        <f t="shared" si="11"/>
        <v/>
      </c>
      <c r="AF49" s="24" t="str">
        <f t="shared" si="30"/>
        <v/>
      </c>
      <c r="AG49" s="136"/>
      <c r="AH49" s="137"/>
      <c r="AI49" s="392" t="str">
        <f t="shared" si="12"/>
        <v/>
      </c>
      <c r="AJ49" s="394"/>
      <c r="AK49" s="130" t="str">
        <f>IF($E49="","",IF(Villkor!$G$20&gt;0.1,"","-"))</f>
        <v/>
      </c>
      <c r="AL49" s="131" t="str">
        <f>IF($E49="","",IF(Villkor!$G$20&gt;1.1,"","-"))</f>
        <v/>
      </c>
      <c r="AM49" s="131" t="str">
        <f>IF($E49="","",IF(Villkor!$G$20&gt;2.1,"","-"))</f>
        <v/>
      </c>
      <c r="AN49" s="131" t="str">
        <f>IF($E49="","",IF(Villkor!$G$20&gt;3.1,"","-"))</f>
        <v/>
      </c>
      <c r="AO49" s="149" t="str">
        <f>IF(AK49="","",IF(Villkor!$G$20=0,0,IF(Villkor!$G$20=1,(SUM(AK49)), IF(Villkor!$G$20=2,(SUM(AK49+AL49)/(2)), IF(Villkor!$G$20=3,(SUM(AK49:AM49)/(3)), IF(Villkor!$G$20=4,(SUM(AK49:AN49)-(MAX(AK49:AN49))-(MIN(AK49:AN49)))/(2)))))))</f>
        <v/>
      </c>
      <c r="AP49" s="379" t="str">
        <f t="shared" si="15"/>
        <v/>
      </c>
      <c r="AQ49" s="132"/>
      <c r="AR49" s="401" t="str">
        <f t="shared" si="16"/>
        <v/>
      </c>
      <c r="AS49" s="24" t="str">
        <f t="shared" si="31"/>
        <v/>
      </c>
      <c r="AT49" s="136"/>
      <c r="AU49" s="137"/>
      <c r="AV49" s="392" t="str">
        <f t="shared" si="13"/>
        <v/>
      </c>
      <c r="AW49" s="403"/>
      <c r="AX49" s="130" t="str">
        <f>IF($E49="","",IF(Villkor!$G$20&gt;0.1,"","-"))</f>
        <v/>
      </c>
      <c r="AY49" s="131" t="str">
        <f>IF($E49="","",IF(Villkor!$G$20&gt;1.1,"","-"))</f>
        <v/>
      </c>
      <c r="AZ49" s="131" t="str">
        <f>IF($E49="","",IF(Villkor!$G$20&gt;2.1,"","-"))</f>
        <v/>
      </c>
      <c r="BA49" s="131" t="str">
        <f>IF($E49="","",IF(Villkor!$G$20&gt;3.1,"","-"))</f>
        <v/>
      </c>
      <c r="BB49" s="149" t="str">
        <f>IF(AX49="","",IF(Villkor!$G$20=0,0,IF(Villkor!$G$20=1,(SUM(AX49)), IF(Villkor!$G$20=2,(SUM(AX49+AY49)/(2)), IF(Villkor!$G$20=3,(SUM(AX49:AZ49)/(3)), IF(Villkor!$G$20=4,(SUM(AX49:BA49)-(MAX(AX49:BA49))-(MIN(AX49:BA49)))/(2)))))))</f>
        <v/>
      </c>
      <c r="BC49" s="379" t="str">
        <f t="shared" si="17"/>
        <v/>
      </c>
      <c r="BD49" s="132"/>
      <c r="BE49" s="401" t="str">
        <f t="shared" si="14"/>
        <v/>
      </c>
      <c r="BF49" s="24" t="str">
        <f t="shared" si="32"/>
        <v/>
      </c>
    </row>
    <row r="50" spans="2:58" ht="16.5" customHeight="1">
      <c r="B50" s="133">
        <v>40</v>
      </c>
      <c r="C50" s="144" t="str">
        <f t="shared" si="33"/>
        <v/>
      </c>
      <c r="D50" s="146" t="str">
        <f t="shared" si="28"/>
        <v/>
      </c>
      <c r="E50" s="134"/>
      <c r="F50" s="135"/>
      <c r="G50" s="136"/>
      <c r="H50" s="137"/>
      <c r="I50" s="379" t="str">
        <f t="shared" si="7"/>
        <v/>
      </c>
      <c r="J50" s="377"/>
      <c r="K50" s="130" t="str">
        <f>IF($E50="","",IF(Villkor!$G$20&gt;0.1,"","-"))</f>
        <v/>
      </c>
      <c r="L50" s="131" t="str">
        <f>IF($E50="","",IF(Villkor!$G$20&gt;1.1,"","-"))</f>
        <v/>
      </c>
      <c r="M50" s="131" t="str">
        <f>IF($E50="","",IF(Villkor!$G$20&gt;2.1,"","-"))</f>
        <v/>
      </c>
      <c r="N50" s="131" t="str">
        <f>IF($E50="","",IF(Villkor!$G$20&gt;3.1,"","-"))</f>
        <v/>
      </c>
      <c r="O50" s="391" t="str">
        <f>IF(K50="","",IF(Villkor!$G$20=0,0,IF(Villkor!$G$20=1,(SUM(K50)), IF(Villkor!$G$20=2,(SUM(K50+L50)/(2)), IF(Villkor!$G$20=3,(SUM(K50:M50)/(3)), IF(Villkor!$G$20=4,(SUM(K50:N50)-(MAX(K50:N50))-(MIN(K50:N50)))/(2)))))))</f>
        <v/>
      </c>
      <c r="P50" s="379" t="str">
        <f t="shared" si="8"/>
        <v/>
      </c>
      <c r="Q50" s="132"/>
      <c r="R50" s="389" t="str">
        <f t="shared" si="9"/>
        <v/>
      </c>
      <c r="S50" s="24" t="str">
        <f t="shared" si="29"/>
        <v/>
      </c>
      <c r="T50" s="136"/>
      <c r="U50" s="137"/>
      <c r="V50" s="392" t="str">
        <f t="shared" si="3"/>
        <v/>
      </c>
      <c r="W50" s="136"/>
      <c r="X50" s="130" t="str">
        <f>IF($E50="","",IF(Villkor!$G$20&gt;0.1,"","-"))</f>
        <v/>
      </c>
      <c r="Y50" s="131" t="str">
        <f>IF($E50="","",IF(Villkor!$G$20&gt;1.1,"","-"))</f>
        <v/>
      </c>
      <c r="Z50" s="131" t="str">
        <f>IF($E50="","",IF(Villkor!$G$20&gt;2.1,"","-"))</f>
        <v/>
      </c>
      <c r="AA50" s="131" t="str">
        <f>IF($E50="","",IF(Villkor!$G$20&gt;3.1,"","-"))</f>
        <v/>
      </c>
      <c r="AB50" s="387" t="str">
        <f>IF(X50="","",IF(Villkor!$G$20=0,0,IF(Villkor!$G$20=1,(SUM(X50)), IF(Villkor!$G$20=2,(SUM(X50+Y50)/(2)), IF(Villkor!$G$20=3,(SUM(X50:Z50)/(3)), IF(Villkor!$G$20=4,(SUM(X50:AA50)-(MAX(X50:AA50))-(MIN(X50:AA50)))/(2)))))))</f>
        <v/>
      </c>
      <c r="AC50" s="379" t="str">
        <f t="shared" si="10"/>
        <v/>
      </c>
      <c r="AD50" s="132"/>
      <c r="AE50" s="389" t="str">
        <f t="shared" si="11"/>
        <v/>
      </c>
      <c r="AF50" s="24" t="str">
        <f t="shared" si="30"/>
        <v/>
      </c>
      <c r="AG50" s="136"/>
      <c r="AH50" s="137"/>
      <c r="AI50" s="392" t="str">
        <f t="shared" si="12"/>
        <v/>
      </c>
      <c r="AJ50" s="394"/>
      <c r="AK50" s="130" t="str">
        <f>IF($E50="","",IF(Villkor!$G$20&gt;0.1,"","-"))</f>
        <v/>
      </c>
      <c r="AL50" s="131" t="str">
        <f>IF($E50="","",IF(Villkor!$G$20&gt;1.1,"","-"))</f>
        <v/>
      </c>
      <c r="AM50" s="131" t="str">
        <f>IF($E50="","",IF(Villkor!$G$20&gt;2.1,"","-"))</f>
        <v/>
      </c>
      <c r="AN50" s="131" t="str">
        <f>IF($E50="","",IF(Villkor!$G$20&gt;3.1,"","-"))</f>
        <v/>
      </c>
      <c r="AO50" s="149" t="str">
        <f>IF(AK50="","",IF(Villkor!$G$20=0,0,IF(Villkor!$G$20=1,(SUM(AK50)), IF(Villkor!$G$20=2,(SUM(AK50+AL50)/(2)), IF(Villkor!$G$20=3,(SUM(AK50:AM50)/(3)), IF(Villkor!$G$20=4,(SUM(AK50:AN50)-(MAX(AK50:AN50))-(MIN(AK50:AN50)))/(2)))))))</f>
        <v/>
      </c>
      <c r="AP50" s="379" t="str">
        <f t="shared" si="15"/>
        <v/>
      </c>
      <c r="AQ50" s="132"/>
      <c r="AR50" s="401" t="str">
        <f t="shared" si="16"/>
        <v/>
      </c>
      <c r="AS50" s="24" t="str">
        <f t="shared" si="31"/>
        <v/>
      </c>
      <c r="AT50" s="136"/>
      <c r="AU50" s="137"/>
      <c r="AV50" s="392" t="str">
        <f t="shared" si="13"/>
        <v/>
      </c>
      <c r="AW50" s="403"/>
      <c r="AX50" s="130" t="str">
        <f>IF($E50="","",IF(Villkor!$G$20&gt;0.1,"","-"))</f>
        <v/>
      </c>
      <c r="AY50" s="131" t="str">
        <f>IF($E50="","",IF(Villkor!$G$20&gt;1.1,"","-"))</f>
        <v/>
      </c>
      <c r="AZ50" s="131" t="str">
        <f>IF($E50="","",IF(Villkor!$G$20&gt;2.1,"","-"))</f>
        <v/>
      </c>
      <c r="BA50" s="131" t="str">
        <f>IF($E50="","",IF(Villkor!$G$20&gt;3.1,"","-"))</f>
        <v/>
      </c>
      <c r="BB50" s="149" t="str">
        <f>IF(AX50="","",IF(Villkor!$G$20=0,0,IF(Villkor!$G$20=1,(SUM(AX50)), IF(Villkor!$G$20=2,(SUM(AX50+AY50)/(2)), IF(Villkor!$G$20=3,(SUM(AX50:AZ50)/(3)), IF(Villkor!$G$20=4,(SUM(AX50:BA50)-(MAX(AX50:BA50))-(MIN(AX50:BA50)))/(2)))))))</f>
        <v/>
      </c>
      <c r="BC50" s="379" t="str">
        <f t="shared" si="17"/>
        <v/>
      </c>
      <c r="BD50" s="132"/>
      <c r="BE50" s="401" t="str">
        <f t="shared" si="14"/>
        <v/>
      </c>
      <c r="BF50" s="24" t="str">
        <f t="shared" si="32"/>
        <v/>
      </c>
    </row>
    <row r="51" spans="2:58" ht="16.5" customHeight="1">
      <c r="B51" s="133">
        <v>41</v>
      </c>
      <c r="C51" s="144" t="str">
        <f t="shared" si="33"/>
        <v/>
      </c>
      <c r="D51" s="146" t="str">
        <f t="shared" si="28"/>
        <v/>
      </c>
      <c r="E51" s="134"/>
      <c r="F51" s="135"/>
      <c r="G51" s="136"/>
      <c r="H51" s="137"/>
      <c r="I51" s="379" t="str">
        <f t="shared" si="7"/>
        <v/>
      </c>
      <c r="J51" s="377"/>
      <c r="K51" s="130" t="str">
        <f>IF($E51="","",IF(Villkor!$G$20&gt;0.1,"","-"))</f>
        <v/>
      </c>
      <c r="L51" s="131" t="str">
        <f>IF($E51="","",IF(Villkor!$G$20&gt;1.1,"","-"))</f>
        <v/>
      </c>
      <c r="M51" s="131" t="str">
        <f>IF($E51="","",IF(Villkor!$G$20&gt;2.1,"","-"))</f>
        <v/>
      </c>
      <c r="N51" s="131" t="str">
        <f>IF($E51="","",IF(Villkor!$G$20&gt;3.1,"","-"))</f>
        <v/>
      </c>
      <c r="O51" s="391" t="str">
        <f>IF(K51="","",IF(Villkor!$G$20=0,0,IF(Villkor!$G$20=1,(SUM(K51)), IF(Villkor!$G$20=2,(SUM(K51+L51)/(2)), IF(Villkor!$G$20=3,(SUM(K51:M51)/(3)), IF(Villkor!$G$20=4,(SUM(K51:N51)-(MAX(K51:N51))-(MIN(K51:N51)))/(2)))))))</f>
        <v/>
      </c>
      <c r="P51" s="379" t="str">
        <f t="shared" si="8"/>
        <v/>
      </c>
      <c r="Q51" s="132"/>
      <c r="R51" s="389" t="str">
        <f t="shared" si="9"/>
        <v/>
      </c>
      <c r="S51" s="24" t="str">
        <f t="shared" si="29"/>
        <v/>
      </c>
      <c r="T51" s="136"/>
      <c r="U51" s="137"/>
      <c r="V51" s="392" t="str">
        <f t="shared" si="3"/>
        <v/>
      </c>
      <c r="W51" s="136"/>
      <c r="X51" s="130" t="str">
        <f>IF($E51="","",IF(Villkor!$G$20&gt;0.1,"","-"))</f>
        <v/>
      </c>
      <c r="Y51" s="131" t="str">
        <f>IF($E51="","",IF(Villkor!$G$20&gt;1.1,"","-"))</f>
        <v/>
      </c>
      <c r="Z51" s="131" t="str">
        <f>IF($E51="","",IF(Villkor!$G$20&gt;2.1,"","-"))</f>
        <v/>
      </c>
      <c r="AA51" s="131" t="str">
        <f>IF($E51="","",IF(Villkor!$G$20&gt;3.1,"","-"))</f>
        <v/>
      </c>
      <c r="AB51" s="387" t="str">
        <f>IF(X51="","",IF(Villkor!$G$20=0,0,IF(Villkor!$G$20=1,(SUM(X51)), IF(Villkor!$G$20=2,(SUM(X51+Y51)/(2)), IF(Villkor!$G$20=3,(SUM(X51:Z51)/(3)), IF(Villkor!$G$20=4,(SUM(X51:AA51)-(MAX(X51:AA51))-(MIN(X51:AA51)))/(2)))))))</f>
        <v/>
      </c>
      <c r="AC51" s="379" t="str">
        <f t="shared" si="10"/>
        <v/>
      </c>
      <c r="AD51" s="132"/>
      <c r="AE51" s="389" t="str">
        <f t="shared" si="11"/>
        <v/>
      </c>
      <c r="AF51" s="24" t="str">
        <f t="shared" si="30"/>
        <v/>
      </c>
      <c r="AG51" s="136"/>
      <c r="AH51" s="137"/>
      <c r="AI51" s="392" t="str">
        <f t="shared" si="12"/>
        <v/>
      </c>
      <c r="AJ51" s="394"/>
      <c r="AK51" s="130" t="str">
        <f>IF($E51="","",IF(Villkor!$G$20&gt;0.1,"","-"))</f>
        <v/>
      </c>
      <c r="AL51" s="131" t="str">
        <f>IF($E51="","",IF(Villkor!$G$20&gt;1.1,"","-"))</f>
        <v/>
      </c>
      <c r="AM51" s="131" t="str">
        <f>IF($E51="","",IF(Villkor!$G$20&gt;2.1,"","-"))</f>
        <v/>
      </c>
      <c r="AN51" s="131" t="str">
        <f>IF($E51="","",IF(Villkor!$G$20&gt;3.1,"","-"))</f>
        <v/>
      </c>
      <c r="AO51" s="149" t="str">
        <f>IF(AK51="","",IF(Villkor!$G$20=0,0,IF(Villkor!$G$20=1,(SUM(AK51)), IF(Villkor!$G$20=2,(SUM(AK51+AL51)/(2)), IF(Villkor!$G$20=3,(SUM(AK51:AM51)/(3)), IF(Villkor!$G$20=4,(SUM(AK51:AN51)-(MAX(AK51:AN51))-(MIN(AK51:AN51)))/(2)))))))</f>
        <v/>
      </c>
      <c r="AP51" s="379" t="str">
        <f t="shared" si="15"/>
        <v/>
      </c>
      <c r="AQ51" s="132"/>
      <c r="AR51" s="401" t="str">
        <f t="shared" si="16"/>
        <v/>
      </c>
      <c r="AS51" s="24" t="str">
        <f t="shared" si="31"/>
        <v/>
      </c>
      <c r="AT51" s="136"/>
      <c r="AU51" s="137"/>
      <c r="AV51" s="392" t="str">
        <f t="shared" si="13"/>
        <v/>
      </c>
      <c r="AW51" s="403"/>
      <c r="AX51" s="130" t="str">
        <f>IF($E51="","",IF(Villkor!$G$20&gt;0.1,"","-"))</f>
        <v/>
      </c>
      <c r="AY51" s="131" t="str">
        <f>IF($E51="","",IF(Villkor!$G$20&gt;1.1,"","-"))</f>
        <v/>
      </c>
      <c r="AZ51" s="131" t="str">
        <f>IF($E51="","",IF(Villkor!$G$20&gt;2.1,"","-"))</f>
        <v/>
      </c>
      <c r="BA51" s="131" t="str">
        <f>IF($E51="","",IF(Villkor!$G$20&gt;3.1,"","-"))</f>
        <v/>
      </c>
      <c r="BB51" s="149" t="str">
        <f>IF(AX51="","",IF(Villkor!$G$20=0,0,IF(Villkor!$G$20=1,(SUM(AX51)), IF(Villkor!$G$20=2,(SUM(AX51+AY51)/(2)), IF(Villkor!$G$20=3,(SUM(AX51:AZ51)/(3)), IF(Villkor!$G$20=4,(SUM(AX51:BA51)-(MAX(AX51:BA51))-(MIN(AX51:BA51)))/(2)))))))</f>
        <v/>
      </c>
      <c r="BC51" s="379" t="str">
        <f t="shared" si="17"/>
        <v/>
      </c>
      <c r="BD51" s="132"/>
      <c r="BE51" s="401" t="str">
        <f t="shared" si="14"/>
        <v/>
      </c>
      <c r="BF51" s="24" t="str">
        <f t="shared" si="32"/>
        <v/>
      </c>
    </row>
    <row r="52" spans="2:58" ht="16.5" customHeight="1">
      <c r="B52" s="133">
        <v>42</v>
      </c>
      <c r="C52" s="144" t="str">
        <f t="shared" si="33"/>
        <v/>
      </c>
      <c r="D52" s="146" t="str">
        <f t="shared" si="28"/>
        <v/>
      </c>
      <c r="E52" s="134"/>
      <c r="F52" s="135"/>
      <c r="G52" s="136"/>
      <c r="H52" s="137"/>
      <c r="I52" s="379" t="str">
        <f t="shared" si="7"/>
        <v/>
      </c>
      <c r="J52" s="377"/>
      <c r="K52" s="130" t="str">
        <f>IF($E52="","",IF(Villkor!$G$20&gt;0.1,"","-"))</f>
        <v/>
      </c>
      <c r="L52" s="131" t="str">
        <f>IF($E52="","",IF(Villkor!$G$20&gt;1.1,"","-"))</f>
        <v/>
      </c>
      <c r="M52" s="131" t="str">
        <f>IF($E52="","",IF(Villkor!$G$20&gt;2.1,"","-"))</f>
        <v/>
      </c>
      <c r="N52" s="131" t="str">
        <f>IF($E52="","",IF(Villkor!$G$20&gt;3.1,"","-"))</f>
        <v/>
      </c>
      <c r="O52" s="391" t="str">
        <f>IF(K52="","",IF(Villkor!$G$20=0,0,IF(Villkor!$G$20=1,(SUM(K52)), IF(Villkor!$G$20=2,(SUM(K52+L52)/(2)), IF(Villkor!$G$20=3,(SUM(K52:M52)/(3)), IF(Villkor!$G$20=4,(SUM(K52:N52)-(MAX(K52:N52))-(MIN(K52:N52)))/(2)))))))</f>
        <v/>
      </c>
      <c r="P52" s="379" t="str">
        <f t="shared" si="8"/>
        <v/>
      </c>
      <c r="Q52" s="132"/>
      <c r="R52" s="389" t="str">
        <f t="shared" si="9"/>
        <v/>
      </c>
      <c r="S52" s="24" t="str">
        <f t="shared" si="29"/>
        <v/>
      </c>
      <c r="T52" s="136"/>
      <c r="U52" s="137"/>
      <c r="V52" s="392" t="str">
        <f t="shared" si="3"/>
        <v/>
      </c>
      <c r="W52" s="136"/>
      <c r="X52" s="130" t="str">
        <f>IF($E52="","",IF(Villkor!$G$20&gt;0.1,"","-"))</f>
        <v/>
      </c>
      <c r="Y52" s="131" t="str">
        <f>IF($E52="","",IF(Villkor!$G$20&gt;1.1,"","-"))</f>
        <v/>
      </c>
      <c r="Z52" s="131" t="str">
        <f>IF($E52="","",IF(Villkor!$G$20&gt;2.1,"","-"))</f>
        <v/>
      </c>
      <c r="AA52" s="131" t="str">
        <f>IF($E52="","",IF(Villkor!$G$20&gt;3.1,"","-"))</f>
        <v/>
      </c>
      <c r="AB52" s="387" t="str">
        <f>IF(X52="","",IF(Villkor!$G$20=0,0,IF(Villkor!$G$20=1,(SUM(X52)), IF(Villkor!$G$20=2,(SUM(X52+Y52)/(2)), IF(Villkor!$G$20=3,(SUM(X52:Z52)/(3)), IF(Villkor!$G$20=4,(SUM(X52:AA52)-(MAX(X52:AA52))-(MIN(X52:AA52)))/(2)))))))</f>
        <v/>
      </c>
      <c r="AC52" s="379" t="str">
        <f t="shared" si="10"/>
        <v/>
      </c>
      <c r="AD52" s="132"/>
      <c r="AE52" s="389" t="str">
        <f t="shared" si="11"/>
        <v/>
      </c>
      <c r="AF52" s="24" t="str">
        <f t="shared" si="30"/>
        <v/>
      </c>
      <c r="AG52" s="136"/>
      <c r="AH52" s="137"/>
      <c r="AI52" s="392" t="str">
        <f t="shared" si="12"/>
        <v/>
      </c>
      <c r="AJ52" s="394"/>
      <c r="AK52" s="130" t="str">
        <f>IF($E52="","",IF(Villkor!$G$20&gt;0.1,"","-"))</f>
        <v/>
      </c>
      <c r="AL52" s="131" t="str">
        <f>IF($E52="","",IF(Villkor!$G$20&gt;1.1,"","-"))</f>
        <v/>
      </c>
      <c r="AM52" s="131" t="str">
        <f>IF($E52="","",IF(Villkor!$G$20&gt;2.1,"","-"))</f>
        <v/>
      </c>
      <c r="AN52" s="131" t="str">
        <f>IF($E52="","",IF(Villkor!$G$20&gt;3.1,"","-"))</f>
        <v/>
      </c>
      <c r="AO52" s="149" t="str">
        <f>IF(AK52="","",IF(Villkor!$G$20=0,0,IF(Villkor!$G$20=1,(SUM(AK52)), IF(Villkor!$G$20=2,(SUM(AK52+AL52)/(2)), IF(Villkor!$G$20=3,(SUM(AK52:AM52)/(3)), IF(Villkor!$G$20=4,(SUM(AK52:AN52)-(MAX(AK52:AN52))-(MIN(AK52:AN52)))/(2)))))))</f>
        <v/>
      </c>
      <c r="AP52" s="379" t="str">
        <f t="shared" si="15"/>
        <v/>
      </c>
      <c r="AQ52" s="132"/>
      <c r="AR52" s="401" t="str">
        <f t="shared" si="16"/>
        <v/>
      </c>
      <c r="AS52" s="24" t="str">
        <f t="shared" si="31"/>
        <v/>
      </c>
      <c r="AT52" s="136"/>
      <c r="AU52" s="137"/>
      <c r="AV52" s="392" t="str">
        <f t="shared" si="13"/>
        <v/>
      </c>
      <c r="AW52" s="403"/>
      <c r="AX52" s="130" t="str">
        <f>IF($E52="","",IF(Villkor!$G$20&gt;0.1,"","-"))</f>
        <v/>
      </c>
      <c r="AY52" s="131" t="str">
        <f>IF($E52="","",IF(Villkor!$G$20&gt;1.1,"","-"))</f>
        <v/>
      </c>
      <c r="AZ52" s="131" t="str">
        <f>IF($E52="","",IF(Villkor!$G$20&gt;2.1,"","-"))</f>
        <v/>
      </c>
      <c r="BA52" s="131" t="str">
        <f>IF($E52="","",IF(Villkor!$G$20&gt;3.1,"","-"))</f>
        <v/>
      </c>
      <c r="BB52" s="149" t="str">
        <f>IF(AX52="","",IF(Villkor!$G$20=0,0,IF(Villkor!$G$20=1,(SUM(AX52)), IF(Villkor!$G$20=2,(SUM(AX52+AY52)/(2)), IF(Villkor!$G$20=3,(SUM(AX52:AZ52)/(3)), IF(Villkor!$G$20=4,(SUM(AX52:BA52)-(MAX(AX52:BA52))-(MIN(AX52:BA52)))/(2)))))))</f>
        <v/>
      </c>
      <c r="BC52" s="379" t="str">
        <f t="shared" si="17"/>
        <v/>
      </c>
      <c r="BD52" s="132"/>
      <c r="BE52" s="401" t="str">
        <f t="shared" si="14"/>
        <v/>
      </c>
      <c r="BF52" s="24" t="str">
        <f t="shared" si="32"/>
        <v/>
      </c>
    </row>
    <row r="53" spans="2:58" ht="16.5" customHeight="1">
      <c r="B53" s="133">
        <v>43</v>
      </c>
      <c r="C53" s="144" t="str">
        <f t="shared" si="33"/>
        <v/>
      </c>
      <c r="D53" s="146" t="str">
        <f t="shared" si="28"/>
        <v/>
      </c>
      <c r="E53" s="134"/>
      <c r="F53" s="135"/>
      <c r="G53" s="136"/>
      <c r="H53" s="137"/>
      <c r="I53" s="379" t="str">
        <f t="shared" si="7"/>
        <v/>
      </c>
      <c r="J53" s="377"/>
      <c r="K53" s="130" t="str">
        <f>IF($E53="","",IF(Villkor!$G$20&gt;0.1,"","-"))</f>
        <v/>
      </c>
      <c r="L53" s="131" t="str">
        <f>IF($E53="","",IF(Villkor!$G$20&gt;1.1,"","-"))</f>
        <v/>
      </c>
      <c r="M53" s="131" t="str">
        <f>IF($E53="","",IF(Villkor!$G$20&gt;2.1,"","-"))</f>
        <v/>
      </c>
      <c r="N53" s="131" t="str">
        <f>IF($E53="","",IF(Villkor!$G$20&gt;3.1,"","-"))</f>
        <v/>
      </c>
      <c r="O53" s="391" t="str">
        <f>IF(K53="","",IF(Villkor!$G$20=0,0,IF(Villkor!$G$20=1,(SUM(K53)), IF(Villkor!$G$20=2,(SUM(K53+L53)/(2)), IF(Villkor!$G$20=3,(SUM(K53:M53)/(3)), IF(Villkor!$G$20=4,(SUM(K53:N53)-(MAX(K53:N53))-(MIN(K53:N53)))/(2)))))))</f>
        <v/>
      </c>
      <c r="P53" s="379" t="str">
        <f t="shared" si="8"/>
        <v/>
      </c>
      <c r="Q53" s="132"/>
      <c r="R53" s="389" t="str">
        <f t="shared" si="9"/>
        <v/>
      </c>
      <c r="S53" s="24" t="str">
        <f t="shared" si="29"/>
        <v/>
      </c>
      <c r="T53" s="136"/>
      <c r="U53" s="137"/>
      <c r="V53" s="392" t="str">
        <f t="shared" si="3"/>
        <v/>
      </c>
      <c r="W53" s="136"/>
      <c r="X53" s="130" t="str">
        <f>IF($E53="","",IF(Villkor!$G$20&gt;0.1,"","-"))</f>
        <v/>
      </c>
      <c r="Y53" s="131" t="str">
        <f>IF($E53="","",IF(Villkor!$G$20&gt;1.1,"","-"))</f>
        <v/>
      </c>
      <c r="Z53" s="131" t="str">
        <f>IF($E53="","",IF(Villkor!$G$20&gt;2.1,"","-"))</f>
        <v/>
      </c>
      <c r="AA53" s="131" t="str">
        <f>IF($E53="","",IF(Villkor!$G$20&gt;3.1,"","-"))</f>
        <v/>
      </c>
      <c r="AB53" s="387" t="str">
        <f>IF(X53="","",IF(Villkor!$G$20=0,0,IF(Villkor!$G$20=1,(SUM(X53)), IF(Villkor!$G$20=2,(SUM(X53+Y53)/(2)), IF(Villkor!$G$20=3,(SUM(X53:Z53)/(3)), IF(Villkor!$G$20=4,(SUM(X53:AA53)-(MAX(X53:AA53))-(MIN(X53:AA53)))/(2)))))))</f>
        <v/>
      </c>
      <c r="AC53" s="379" t="str">
        <f t="shared" si="10"/>
        <v/>
      </c>
      <c r="AD53" s="132"/>
      <c r="AE53" s="389" t="str">
        <f t="shared" si="11"/>
        <v/>
      </c>
      <c r="AF53" s="24" t="str">
        <f t="shared" si="30"/>
        <v/>
      </c>
      <c r="AG53" s="136"/>
      <c r="AH53" s="137"/>
      <c r="AI53" s="392" t="str">
        <f t="shared" si="12"/>
        <v/>
      </c>
      <c r="AJ53" s="394"/>
      <c r="AK53" s="130" t="str">
        <f>IF($E53="","",IF(Villkor!$G$20&gt;0.1,"","-"))</f>
        <v/>
      </c>
      <c r="AL53" s="131" t="str">
        <f>IF($E53="","",IF(Villkor!$G$20&gt;1.1,"","-"))</f>
        <v/>
      </c>
      <c r="AM53" s="131" t="str">
        <f>IF($E53="","",IF(Villkor!$G$20&gt;2.1,"","-"))</f>
        <v/>
      </c>
      <c r="AN53" s="131" t="str">
        <f>IF($E53="","",IF(Villkor!$G$20&gt;3.1,"","-"))</f>
        <v/>
      </c>
      <c r="AO53" s="149" t="str">
        <f>IF(AK53="","",IF(Villkor!$G$20=0,0,IF(Villkor!$G$20=1,(SUM(AK53)), IF(Villkor!$G$20=2,(SUM(AK53+AL53)/(2)), IF(Villkor!$G$20=3,(SUM(AK53:AM53)/(3)), IF(Villkor!$G$20=4,(SUM(AK53:AN53)-(MAX(AK53:AN53))-(MIN(AK53:AN53)))/(2)))))))</f>
        <v/>
      </c>
      <c r="AP53" s="379" t="str">
        <f t="shared" si="15"/>
        <v/>
      </c>
      <c r="AQ53" s="132"/>
      <c r="AR53" s="401" t="str">
        <f t="shared" si="16"/>
        <v/>
      </c>
      <c r="AS53" s="24" t="str">
        <f t="shared" si="31"/>
        <v/>
      </c>
      <c r="AT53" s="136"/>
      <c r="AU53" s="137"/>
      <c r="AV53" s="392" t="str">
        <f t="shared" si="13"/>
        <v/>
      </c>
      <c r="AW53" s="403"/>
      <c r="AX53" s="130" t="str">
        <f>IF($E53="","",IF(Villkor!$G$20&gt;0.1,"","-"))</f>
        <v/>
      </c>
      <c r="AY53" s="131" t="str">
        <f>IF($E53="","",IF(Villkor!$G$20&gt;1.1,"","-"))</f>
        <v/>
      </c>
      <c r="AZ53" s="131" t="str">
        <f>IF($E53="","",IF(Villkor!$G$20&gt;2.1,"","-"))</f>
        <v/>
      </c>
      <c r="BA53" s="131" t="str">
        <f>IF($E53="","",IF(Villkor!$G$20&gt;3.1,"","-"))</f>
        <v/>
      </c>
      <c r="BB53" s="149" t="str">
        <f>IF(AX53="","",IF(Villkor!$G$20=0,0,IF(Villkor!$G$20=1,(SUM(AX53)), IF(Villkor!$G$20=2,(SUM(AX53+AY53)/(2)), IF(Villkor!$G$20=3,(SUM(AX53:AZ53)/(3)), IF(Villkor!$G$20=4,(SUM(AX53:BA53)-(MAX(AX53:BA53))-(MIN(AX53:BA53)))/(2)))))))</f>
        <v/>
      </c>
      <c r="BC53" s="379" t="str">
        <f t="shared" si="17"/>
        <v/>
      </c>
      <c r="BD53" s="132"/>
      <c r="BE53" s="401" t="str">
        <f t="shared" si="14"/>
        <v/>
      </c>
      <c r="BF53" s="24" t="str">
        <f t="shared" si="32"/>
        <v/>
      </c>
    </row>
    <row r="54" spans="2:58" ht="16.5" customHeight="1">
      <c r="B54" s="133">
        <v>44</v>
      </c>
      <c r="C54" s="144" t="str">
        <f t="shared" si="33"/>
        <v/>
      </c>
      <c r="D54" s="146" t="str">
        <f t="shared" si="28"/>
        <v/>
      </c>
      <c r="E54" s="134"/>
      <c r="F54" s="135"/>
      <c r="G54" s="136"/>
      <c r="H54" s="137"/>
      <c r="I54" s="379" t="str">
        <f t="shared" si="7"/>
        <v/>
      </c>
      <c r="J54" s="377"/>
      <c r="K54" s="130" t="str">
        <f>IF($E54="","",IF(Villkor!$G$20&gt;0.1,"","-"))</f>
        <v/>
      </c>
      <c r="L54" s="131" t="str">
        <f>IF($E54="","",IF(Villkor!$G$20&gt;1.1,"","-"))</f>
        <v/>
      </c>
      <c r="M54" s="131" t="str">
        <f>IF($E54="","",IF(Villkor!$G$20&gt;2.1,"","-"))</f>
        <v/>
      </c>
      <c r="N54" s="131" t="str">
        <f>IF($E54="","",IF(Villkor!$G$20&gt;3.1,"","-"))</f>
        <v/>
      </c>
      <c r="O54" s="391" t="str">
        <f>IF(K54="","",IF(Villkor!$G$20=0,0,IF(Villkor!$G$20=1,(SUM(K54)), IF(Villkor!$G$20=2,(SUM(K54+L54)/(2)), IF(Villkor!$G$20=3,(SUM(K54:M54)/(3)), IF(Villkor!$G$20=4,(SUM(K54:N54)-(MAX(K54:N54))-(MIN(K54:N54)))/(2)))))))</f>
        <v/>
      </c>
      <c r="P54" s="379" t="str">
        <f t="shared" si="8"/>
        <v/>
      </c>
      <c r="Q54" s="132"/>
      <c r="R54" s="389" t="str">
        <f t="shared" si="9"/>
        <v/>
      </c>
      <c r="S54" s="24" t="str">
        <f t="shared" si="29"/>
        <v/>
      </c>
      <c r="T54" s="136"/>
      <c r="U54" s="137"/>
      <c r="V54" s="392" t="str">
        <f t="shared" si="3"/>
        <v/>
      </c>
      <c r="W54" s="136"/>
      <c r="X54" s="130" t="str">
        <f>IF($E54="","",IF(Villkor!$G$20&gt;0.1,"","-"))</f>
        <v/>
      </c>
      <c r="Y54" s="131" t="str">
        <f>IF($E54="","",IF(Villkor!$G$20&gt;1.1,"","-"))</f>
        <v/>
      </c>
      <c r="Z54" s="131" t="str">
        <f>IF($E54="","",IF(Villkor!$G$20&gt;2.1,"","-"))</f>
        <v/>
      </c>
      <c r="AA54" s="131" t="str">
        <f>IF($E54="","",IF(Villkor!$G$20&gt;3.1,"","-"))</f>
        <v/>
      </c>
      <c r="AB54" s="387" t="str">
        <f>IF(X54="","",IF(Villkor!$G$20=0,0,IF(Villkor!$G$20=1,(SUM(X54)), IF(Villkor!$G$20=2,(SUM(X54+Y54)/(2)), IF(Villkor!$G$20=3,(SUM(X54:Z54)/(3)), IF(Villkor!$G$20=4,(SUM(X54:AA54)-(MAX(X54:AA54))-(MIN(X54:AA54)))/(2)))))))</f>
        <v/>
      </c>
      <c r="AC54" s="379" t="str">
        <f t="shared" si="10"/>
        <v/>
      </c>
      <c r="AD54" s="132"/>
      <c r="AE54" s="389" t="str">
        <f t="shared" si="11"/>
        <v/>
      </c>
      <c r="AF54" s="24" t="str">
        <f t="shared" si="30"/>
        <v/>
      </c>
      <c r="AG54" s="136"/>
      <c r="AH54" s="137"/>
      <c r="AI54" s="392" t="str">
        <f t="shared" si="12"/>
        <v/>
      </c>
      <c r="AJ54" s="394"/>
      <c r="AK54" s="130" t="str">
        <f>IF($E54="","",IF(Villkor!$G$20&gt;0.1,"","-"))</f>
        <v/>
      </c>
      <c r="AL54" s="131" t="str">
        <f>IF($E54="","",IF(Villkor!$G$20&gt;1.1,"","-"))</f>
        <v/>
      </c>
      <c r="AM54" s="131" t="str">
        <f>IF($E54="","",IF(Villkor!$G$20&gt;2.1,"","-"))</f>
        <v/>
      </c>
      <c r="AN54" s="131" t="str">
        <f>IF($E54="","",IF(Villkor!$G$20&gt;3.1,"","-"))</f>
        <v/>
      </c>
      <c r="AO54" s="149" t="str">
        <f>IF(AK54="","",IF(Villkor!$G$20=0,0,IF(Villkor!$G$20=1,(SUM(AK54)), IF(Villkor!$G$20=2,(SUM(AK54+AL54)/(2)), IF(Villkor!$G$20=3,(SUM(AK54:AM54)/(3)), IF(Villkor!$G$20=4,(SUM(AK54:AN54)-(MAX(AK54:AN54))-(MIN(AK54:AN54)))/(2)))))))</f>
        <v/>
      </c>
      <c r="AP54" s="379" t="str">
        <f t="shared" si="15"/>
        <v/>
      </c>
      <c r="AQ54" s="132"/>
      <c r="AR54" s="401" t="str">
        <f t="shared" si="16"/>
        <v/>
      </c>
      <c r="AS54" s="24" t="str">
        <f t="shared" si="31"/>
        <v/>
      </c>
      <c r="AT54" s="136"/>
      <c r="AU54" s="137"/>
      <c r="AV54" s="392" t="str">
        <f t="shared" si="13"/>
        <v/>
      </c>
      <c r="AW54" s="403"/>
      <c r="AX54" s="130" t="str">
        <f>IF($E54="","",IF(Villkor!$G$20&gt;0.1,"","-"))</f>
        <v/>
      </c>
      <c r="AY54" s="131" t="str">
        <f>IF($E54="","",IF(Villkor!$G$20&gt;1.1,"","-"))</f>
        <v/>
      </c>
      <c r="AZ54" s="131" t="str">
        <f>IF($E54="","",IF(Villkor!$G$20&gt;2.1,"","-"))</f>
        <v/>
      </c>
      <c r="BA54" s="131" t="str">
        <f>IF($E54="","",IF(Villkor!$G$20&gt;3.1,"","-"))</f>
        <v/>
      </c>
      <c r="BB54" s="149" t="str">
        <f>IF(AX54="","",IF(Villkor!$G$20=0,0,IF(Villkor!$G$20=1,(SUM(AX54)), IF(Villkor!$G$20=2,(SUM(AX54+AY54)/(2)), IF(Villkor!$G$20=3,(SUM(AX54:AZ54)/(3)), IF(Villkor!$G$20=4,(SUM(AX54:BA54)-(MAX(AX54:BA54))-(MIN(AX54:BA54)))/(2)))))))</f>
        <v/>
      </c>
      <c r="BC54" s="379" t="str">
        <f t="shared" si="17"/>
        <v/>
      </c>
      <c r="BD54" s="132"/>
      <c r="BE54" s="401" t="str">
        <f t="shared" si="14"/>
        <v/>
      </c>
      <c r="BF54" s="24" t="str">
        <f t="shared" si="32"/>
        <v/>
      </c>
    </row>
    <row r="55" spans="2:58" ht="16.5" customHeight="1">
      <c r="B55" s="133">
        <v>45</v>
      </c>
      <c r="C55" s="144" t="str">
        <f t="shared" si="33"/>
        <v/>
      </c>
      <c r="D55" s="146" t="str">
        <f t="shared" si="28"/>
        <v/>
      </c>
      <c r="E55" s="134"/>
      <c r="F55" s="135"/>
      <c r="G55" s="136"/>
      <c r="H55" s="137"/>
      <c r="I55" s="379" t="str">
        <f t="shared" si="7"/>
        <v/>
      </c>
      <c r="J55" s="377"/>
      <c r="K55" s="130" t="str">
        <f>IF($E55="","",IF(Villkor!$G$20&gt;0.1,"","-"))</f>
        <v/>
      </c>
      <c r="L55" s="131" t="str">
        <f>IF($E55="","",IF(Villkor!$G$20&gt;1.1,"","-"))</f>
        <v/>
      </c>
      <c r="M55" s="131" t="str">
        <f>IF($E55="","",IF(Villkor!$G$20&gt;2.1,"","-"))</f>
        <v/>
      </c>
      <c r="N55" s="131" t="str">
        <f>IF($E55="","",IF(Villkor!$G$20&gt;3.1,"","-"))</f>
        <v/>
      </c>
      <c r="O55" s="391" t="str">
        <f>IF(K55="","",IF(Villkor!$G$20=0,0,IF(Villkor!$G$20=1,(SUM(K55)), IF(Villkor!$G$20=2,(SUM(K55+L55)/(2)), IF(Villkor!$G$20=3,(SUM(K55:M55)/(3)), IF(Villkor!$G$20=4,(SUM(K55:N55)-(MAX(K55:N55))-(MIN(K55:N55)))/(2)))))))</f>
        <v/>
      </c>
      <c r="P55" s="379" t="str">
        <f t="shared" si="8"/>
        <v/>
      </c>
      <c r="Q55" s="132"/>
      <c r="R55" s="389" t="str">
        <f t="shared" si="9"/>
        <v/>
      </c>
      <c r="S55" s="24" t="str">
        <f t="shared" si="29"/>
        <v/>
      </c>
      <c r="T55" s="136"/>
      <c r="U55" s="137"/>
      <c r="V55" s="392" t="str">
        <f t="shared" si="3"/>
        <v/>
      </c>
      <c r="W55" s="136"/>
      <c r="X55" s="130" t="str">
        <f>IF($E55="","",IF(Villkor!$G$20&gt;0.1,"","-"))</f>
        <v/>
      </c>
      <c r="Y55" s="131" t="str">
        <f>IF($E55="","",IF(Villkor!$G$20&gt;1.1,"","-"))</f>
        <v/>
      </c>
      <c r="Z55" s="131" t="str">
        <f>IF($E55="","",IF(Villkor!$G$20&gt;2.1,"","-"))</f>
        <v/>
      </c>
      <c r="AA55" s="131" t="str">
        <f>IF($E55="","",IF(Villkor!$G$20&gt;3.1,"","-"))</f>
        <v/>
      </c>
      <c r="AB55" s="387" t="str">
        <f>IF(X55="","",IF(Villkor!$G$20=0,0,IF(Villkor!$G$20=1,(SUM(X55)), IF(Villkor!$G$20=2,(SUM(X55+Y55)/(2)), IF(Villkor!$G$20=3,(SUM(X55:Z55)/(3)), IF(Villkor!$G$20=4,(SUM(X55:AA55)-(MAX(X55:AA55))-(MIN(X55:AA55)))/(2)))))))</f>
        <v/>
      </c>
      <c r="AC55" s="379" t="str">
        <f t="shared" si="10"/>
        <v/>
      </c>
      <c r="AD55" s="132"/>
      <c r="AE55" s="389" t="str">
        <f t="shared" si="11"/>
        <v/>
      </c>
      <c r="AF55" s="24" t="str">
        <f t="shared" si="30"/>
        <v/>
      </c>
      <c r="AG55" s="136"/>
      <c r="AH55" s="137"/>
      <c r="AI55" s="392" t="str">
        <f t="shared" si="12"/>
        <v/>
      </c>
      <c r="AJ55" s="394"/>
      <c r="AK55" s="130" t="str">
        <f>IF($E55="","",IF(Villkor!$G$20&gt;0.1,"","-"))</f>
        <v/>
      </c>
      <c r="AL55" s="131" t="str">
        <f>IF($E55="","",IF(Villkor!$G$20&gt;1.1,"","-"))</f>
        <v/>
      </c>
      <c r="AM55" s="131" t="str">
        <f>IF($E55="","",IF(Villkor!$G$20&gt;2.1,"","-"))</f>
        <v/>
      </c>
      <c r="AN55" s="131" t="str">
        <f>IF($E55="","",IF(Villkor!$G$20&gt;3.1,"","-"))</f>
        <v/>
      </c>
      <c r="AO55" s="149" t="str">
        <f>IF(AK55="","",IF(Villkor!$G$20=0,0,IF(Villkor!$G$20=1,(SUM(AK55)), IF(Villkor!$G$20=2,(SUM(AK55+AL55)/(2)), IF(Villkor!$G$20=3,(SUM(AK55:AM55)/(3)), IF(Villkor!$G$20=4,(SUM(AK55:AN55)-(MAX(AK55:AN55))-(MIN(AK55:AN55)))/(2)))))))</f>
        <v/>
      </c>
      <c r="AP55" s="379" t="str">
        <f t="shared" si="15"/>
        <v/>
      </c>
      <c r="AQ55" s="132"/>
      <c r="AR55" s="401" t="str">
        <f t="shared" si="16"/>
        <v/>
      </c>
      <c r="AS55" s="24" t="str">
        <f t="shared" si="31"/>
        <v/>
      </c>
      <c r="AT55" s="136"/>
      <c r="AU55" s="137"/>
      <c r="AV55" s="392" t="str">
        <f t="shared" si="13"/>
        <v/>
      </c>
      <c r="AW55" s="403"/>
      <c r="AX55" s="130" t="str">
        <f>IF($E55="","",IF(Villkor!$G$20&gt;0.1,"","-"))</f>
        <v/>
      </c>
      <c r="AY55" s="131" t="str">
        <f>IF($E55="","",IF(Villkor!$G$20&gt;1.1,"","-"))</f>
        <v/>
      </c>
      <c r="AZ55" s="131" t="str">
        <f>IF($E55="","",IF(Villkor!$G$20&gt;2.1,"","-"))</f>
        <v/>
      </c>
      <c r="BA55" s="131" t="str">
        <f>IF($E55="","",IF(Villkor!$G$20&gt;3.1,"","-"))</f>
        <v/>
      </c>
      <c r="BB55" s="149" t="str">
        <f>IF(AX55="","",IF(Villkor!$G$20=0,0,IF(Villkor!$G$20=1,(SUM(AX55)), IF(Villkor!$G$20=2,(SUM(AX55+AY55)/(2)), IF(Villkor!$G$20=3,(SUM(AX55:AZ55)/(3)), IF(Villkor!$G$20=4,(SUM(AX55:BA55)-(MAX(AX55:BA55))-(MIN(AX55:BA55)))/(2)))))))</f>
        <v/>
      </c>
      <c r="BC55" s="379" t="str">
        <f t="shared" si="17"/>
        <v/>
      </c>
      <c r="BD55" s="132"/>
      <c r="BE55" s="401" t="str">
        <f t="shared" si="14"/>
        <v/>
      </c>
      <c r="BF55" s="24" t="str">
        <f t="shared" si="32"/>
        <v/>
      </c>
    </row>
    <row r="56" spans="2:58" ht="16.5" customHeight="1">
      <c r="B56" s="133">
        <v>46</v>
      </c>
      <c r="C56" s="144" t="str">
        <f t="shared" si="33"/>
        <v/>
      </c>
      <c r="D56" s="146" t="str">
        <f t="shared" si="28"/>
        <v/>
      </c>
      <c r="E56" s="134"/>
      <c r="F56" s="135"/>
      <c r="G56" s="136"/>
      <c r="H56" s="137"/>
      <c r="I56" s="379" t="str">
        <f t="shared" si="7"/>
        <v/>
      </c>
      <c r="J56" s="377"/>
      <c r="K56" s="130" t="str">
        <f>IF($E56="","",IF(Villkor!$G$20&gt;0.1,"","-"))</f>
        <v/>
      </c>
      <c r="L56" s="131" t="str">
        <f>IF($E56="","",IF(Villkor!$G$20&gt;1.1,"","-"))</f>
        <v/>
      </c>
      <c r="M56" s="131" t="str">
        <f>IF($E56="","",IF(Villkor!$G$20&gt;2.1,"","-"))</f>
        <v/>
      </c>
      <c r="N56" s="131" t="str">
        <f>IF($E56="","",IF(Villkor!$G$20&gt;3.1,"","-"))</f>
        <v/>
      </c>
      <c r="O56" s="391" t="str">
        <f>IF(K56="","",IF(Villkor!$G$20=0,0,IF(Villkor!$G$20=1,(SUM(K56)), IF(Villkor!$G$20=2,(SUM(K56+L56)/(2)), IF(Villkor!$G$20=3,(SUM(K56:M56)/(3)), IF(Villkor!$G$20=4,(SUM(K56:N56)-(MAX(K56:N56))-(MIN(K56:N56)))/(2)))))))</f>
        <v/>
      </c>
      <c r="P56" s="379" t="str">
        <f t="shared" si="8"/>
        <v/>
      </c>
      <c r="Q56" s="132"/>
      <c r="R56" s="389" t="str">
        <f t="shared" si="9"/>
        <v/>
      </c>
      <c r="S56" s="24" t="str">
        <f t="shared" si="29"/>
        <v/>
      </c>
      <c r="T56" s="136"/>
      <c r="U56" s="137"/>
      <c r="V56" s="392" t="str">
        <f t="shared" si="3"/>
        <v/>
      </c>
      <c r="W56" s="136"/>
      <c r="X56" s="130" t="str">
        <f>IF($E56="","",IF(Villkor!$G$20&gt;0.1,"","-"))</f>
        <v/>
      </c>
      <c r="Y56" s="131" t="str">
        <f>IF($E56="","",IF(Villkor!$G$20&gt;1.1,"","-"))</f>
        <v/>
      </c>
      <c r="Z56" s="131" t="str">
        <f>IF($E56="","",IF(Villkor!$G$20&gt;2.1,"","-"))</f>
        <v/>
      </c>
      <c r="AA56" s="131" t="str">
        <f>IF($E56="","",IF(Villkor!$G$20&gt;3.1,"","-"))</f>
        <v/>
      </c>
      <c r="AB56" s="387" t="str">
        <f>IF(X56="","",IF(Villkor!$G$20=0,0,IF(Villkor!$G$20=1,(SUM(X56)), IF(Villkor!$G$20=2,(SUM(X56+Y56)/(2)), IF(Villkor!$G$20=3,(SUM(X56:Z56)/(3)), IF(Villkor!$G$20=4,(SUM(X56:AA56)-(MAX(X56:AA56))-(MIN(X56:AA56)))/(2)))))))</f>
        <v/>
      </c>
      <c r="AC56" s="379" t="str">
        <f t="shared" si="10"/>
        <v/>
      </c>
      <c r="AD56" s="132"/>
      <c r="AE56" s="389" t="str">
        <f t="shared" si="11"/>
        <v/>
      </c>
      <c r="AF56" s="24" t="str">
        <f t="shared" si="30"/>
        <v/>
      </c>
      <c r="AG56" s="136"/>
      <c r="AH56" s="137"/>
      <c r="AI56" s="392" t="str">
        <f t="shared" si="12"/>
        <v/>
      </c>
      <c r="AJ56" s="394"/>
      <c r="AK56" s="130" t="str">
        <f>IF($E56="","",IF(Villkor!$G$20&gt;0.1,"","-"))</f>
        <v/>
      </c>
      <c r="AL56" s="131" t="str">
        <f>IF($E56="","",IF(Villkor!$G$20&gt;1.1,"","-"))</f>
        <v/>
      </c>
      <c r="AM56" s="131" t="str">
        <f>IF($E56="","",IF(Villkor!$G$20&gt;2.1,"","-"))</f>
        <v/>
      </c>
      <c r="AN56" s="131" t="str">
        <f>IF($E56="","",IF(Villkor!$G$20&gt;3.1,"","-"))</f>
        <v/>
      </c>
      <c r="AO56" s="149" t="str">
        <f>IF(AK56="","",IF(Villkor!$G$20=0,0,IF(Villkor!$G$20=1,(SUM(AK56)), IF(Villkor!$G$20=2,(SUM(AK56+AL56)/(2)), IF(Villkor!$G$20=3,(SUM(AK56:AM56)/(3)), IF(Villkor!$G$20=4,(SUM(AK56:AN56)-(MAX(AK56:AN56))-(MIN(AK56:AN56)))/(2)))))))</f>
        <v/>
      </c>
      <c r="AP56" s="379" t="str">
        <f t="shared" si="15"/>
        <v/>
      </c>
      <c r="AQ56" s="132"/>
      <c r="AR56" s="401" t="str">
        <f t="shared" si="16"/>
        <v/>
      </c>
      <c r="AS56" s="24" t="str">
        <f t="shared" si="31"/>
        <v/>
      </c>
      <c r="AT56" s="136"/>
      <c r="AU56" s="137"/>
      <c r="AV56" s="392" t="str">
        <f t="shared" si="13"/>
        <v/>
      </c>
      <c r="AW56" s="403"/>
      <c r="AX56" s="130" t="str">
        <f>IF($E56="","",IF(Villkor!$G$20&gt;0.1,"","-"))</f>
        <v/>
      </c>
      <c r="AY56" s="131" t="str">
        <f>IF($E56="","",IF(Villkor!$G$20&gt;1.1,"","-"))</f>
        <v/>
      </c>
      <c r="AZ56" s="131" t="str">
        <f>IF($E56="","",IF(Villkor!$G$20&gt;2.1,"","-"))</f>
        <v/>
      </c>
      <c r="BA56" s="131" t="str">
        <f>IF($E56="","",IF(Villkor!$G$20&gt;3.1,"","-"))</f>
        <v/>
      </c>
      <c r="BB56" s="149" t="str">
        <f>IF(AX56="","",IF(Villkor!$G$20=0,0,IF(Villkor!$G$20=1,(SUM(AX56)), IF(Villkor!$G$20=2,(SUM(AX56+AY56)/(2)), IF(Villkor!$G$20=3,(SUM(AX56:AZ56)/(3)), IF(Villkor!$G$20=4,(SUM(AX56:BA56)-(MAX(AX56:BA56))-(MIN(AX56:BA56)))/(2)))))))</f>
        <v/>
      </c>
      <c r="BC56" s="379" t="str">
        <f t="shared" si="17"/>
        <v/>
      </c>
      <c r="BD56" s="132"/>
      <c r="BE56" s="401" t="str">
        <f t="shared" si="14"/>
        <v/>
      </c>
      <c r="BF56" s="24" t="str">
        <f t="shared" si="32"/>
        <v/>
      </c>
    </row>
    <row r="57" spans="2:58" ht="16.5" customHeight="1">
      <c r="B57" s="133">
        <v>47</v>
      </c>
      <c r="C57" s="144" t="str">
        <f t="shared" si="33"/>
        <v/>
      </c>
      <c r="D57" s="146" t="str">
        <f t="shared" si="28"/>
        <v/>
      </c>
      <c r="E57" s="134"/>
      <c r="F57" s="135"/>
      <c r="G57" s="136"/>
      <c r="H57" s="137"/>
      <c r="I57" s="379" t="str">
        <f t="shared" si="7"/>
        <v/>
      </c>
      <c r="J57" s="377"/>
      <c r="K57" s="130" t="str">
        <f>IF($E57="","",IF(Villkor!$G$20&gt;0.1,"","-"))</f>
        <v/>
      </c>
      <c r="L57" s="131" t="str">
        <f>IF($E57="","",IF(Villkor!$G$20&gt;1.1,"","-"))</f>
        <v/>
      </c>
      <c r="M57" s="131" t="str">
        <f>IF($E57="","",IF(Villkor!$G$20&gt;2.1,"","-"))</f>
        <v/>
      </c>
      <c r="N57" s="131" t="str">
        <f>IF($E57="","",IF(Villkor!$G$20&gt;3.1,"","-"))</f>
        <v/>
      </c>
      <c r="O57" s="391" t="str">
        <f>IF(K57="","",IF(Villkor!$G$20=0,0,IF(Villkor!$G$20=1,(SUM(K57)), IF(Villkor!$G$20=2,(SUM(K57+L57)/(2)), IF(Villkor!$G$20=3,(SUM(K57:M57)/(3)), IF(Villkor!$G$20=4,(SUM(K57:N57)-(MAX(K57:N57))-(MIN(K57:N57)))/(2)))))))</f>
        <v/>
      </c>
      <c r="P57" s="379" t="str">
        <f t="shared" si="8"/>
        <v/>
      </c>
      <c r="Q57" s="132"/>
      <c r="R57" s="389" t="str">
        <f t="shared" si="9"/>
        <v/>
      </c>
      <c r="S57" s="24" t="str">
        <f t="shared" si="29"/>
        <v/>
      </c>
      <c r="T57" s="136"/>
      <c r="U57" s="137"/>
      <c r="V57" s="392" t="str">
        <f t="shared" si="3"/>
        <v/>
      </c>
      <c r="W57" s="136"/>
      <c r="X57" s="130" t="str">
        <f>IF($E57="","",IF(Villkor!$G$20&gt;0.1,"","-"))</f>
        <v/>
      </c>
      <c r="Y57" s="131" t="str">
        <f>IF($E57="","",IF(Villkor!$G$20&gt;1.1,"","-"))</f>
        <v/>
      </c>
      <c r="Z57" s="131" t="str">
        <f>IF($E57="","",IF(Villkor!$G$20&gt;2.1,"","-"))</f>
        <v/>
      </c>
      <c r="AA57" s="131" t="str">
        <f>IF($E57="","",IF(Villkor!$G$20&gt;3.1,"","-"))</f>
        <v/>
      </c>
      <c r="AB57" s="387" t="str">
        <f>IF(X57="","",IF(Villkor!$G$20=0,0,IF(Villkor!$G$20=1,(SUM(X57)), IF(Villkor!$G$20=2,(SUM(X57+Y57)/(2)), IF(Villkor!$G$20=3,(SUM(X57:Z57)/(3)), IF(Villkor!$G$20=4,(SUM(X57:AA57)-(MAX(X57:AA57))-(MIN(X57:AA57)))/(2)))))))</f>
        <v/>
      </c>
      <c r="AC57" s="379" t="str">
        <f t="shared" si="10"/>
        <v/>
      </c>
      <c r="AD57" s="132"/>
      <c r="AE57" s="389" t="str">
        <f t="shared" si="11"/>
        <v/>
      </c>
      <c r="AF57" s="24" t="str">
        <f t="shared" si="30"/>
        <v/>
      </c>
      <c r="AG57" s="136"/>
      <c r="AH57" s="137"/>
      <c r="AI57" s="392" t="str">
        <f t="shared" si="12"/>
        <v/>
      </c>
      <c r="AJ57" s="394"/>
      <c r="AK57" s="130" t="str">
        <f>IF($E57="","",IF(Villkor!$G$20&gt;0.1,"","-"))</f>
        <v/>
      </c>
      <c r="AL57" s="131" t="str">
        <f>IF($E57="","",IF(Villkor!$G$20&gt;1.1,"","-"))</f>
        <v/>
      </c>
      <c r="AM57" s="131" t="str">
        <f>IF($E57="","",IF(Villkor!$G$20&gt;2.1,"","-"))</f>
        <v/>
      </c>
      <c r="AN57" s="131" t="str">
        <f>IF($E57="","",IF(Villkor!$G$20&gt;3.1,"","-"))</f>
        <v/>
      </c>
      <c r="AO57" s="149" t="str">
        <f>IF(AK57="","",IF(Villkor!$G$20=0,0,IF(Villkor!$G$20=1,(SUM(AK57)), IF(Villkor!$G$20=2,(SUM(AK57+AL57)/(2)), IF(Villkor!$G$20=3,(SUM(AK57:AM57)/(3)), IF(Villkor!$G$20=4,(SUM(AK57:AN57)-(MAX(AK57:AN57))-(MIN(AK57:AN57)))/(2)))))))</f>
        <v/>
      </c>
      <c r="AP57" s="379" t="str">
        <f t="shared" si="15"/>
        <v/>
      </c>
      <c r="AQ57" s="132"/>
      <c r="AR57" s="401" t="str">
        <f t="shared" si="16"/>
        <v/>
      </c>
      <c r="AS57" s="24" t="str">
        <f t="shared" si="31"/>
        <v/>
      </c>
      <c r="AT57" s="136"/>
      <c r="AU57" s="137"/>
      <c r="AV57" s="392" t="str">
        <f t="shared" si="13"/>
        <v/>
      </c>
      <c r="AW57" s="403"/>
      <c r="AX57" s="130" t="str">
        <f>IF($E57="","",IF(Villkor!$G$20&gt;0.1,"","-"))</f>
        <v/>
      </c>
      <c r="AY57" s="131" t="str">
        <f>IF($E57="","",IF(Villkor!$G$20&gt;1.1,"","-"))</f>
        <v/>
      </c>
      <c r="AZ57" s="131" t="str">
        <f>IF($E57="","",IF(Villkor!$G$20&gt;2.1,"","-"))</f>
        <v/>
      </c>
      <c r="BA57" s="131" t="str">
        <f>IF($E57="","",IF(Villkor!$G$20&gt;3.1,"","-"))</f>
        <v/>
      </c>
      <c r="BB57" s="149" t="str">
        <f>IF(AX57="","",IF(Villkor!$G$20=0,0,IF(Villkor!$G$20=1,(SUM(AX57)), IF(Villkor!$G$20=2,(SUM(AX57+AY57)/(2)), IF(Villkor!$G$20=3,(SUM(AX57:AZ57)/(3)), IF(Villkor!$G$20=4,(SUM(AX57:BA57)-(MAX(AX57:BA57))-(MIN(AX57:BA57)))/(2)))))))</f>
        <v/>
      </c>
      <c r="BC57" s="379" t="str">
        <f t="shared" si="17"/>
        <v/>
      </c>
      <c r="BD57" s="132"/>
      <c r="BE57" s="401" t="str">
        <f t="shared" si="14"/>
        <v/>
      </c>
      <c r="BF57" s="24" t="str">
        <f t="shared" si="32"/>
        <v/>
      </c>
    </row>
    <row r="58" spans="2:58" ht="16.5" customHeight="1">
      <c r="B58" s="133">
        <v>48</v>
      </c>
      <c r="C58" s="144" t="str">
        <f t="shared" si="33"/>
        <v/>
      </c>
      <c r="D58" s="146" t="str">
        <f t="shared" si="28"/>
        <v/>
      </c>
      <c r="E58" s="134"/>
      <c r="F58" s="135"/>
      <c r="G58" s="136"/>
      <c r="H58" s="137"/>
      <c r="I58" s="379" t="str">
        <f t="shared" si="7"/>
        <v/>
      </c>
      <c r="J58" s="377"/>
      <c r="K58" s="130" t="str">
        <f>IF($E58="","",IF(Villkor!$G$20&gt;0.1,"","-"))</f>
        <v/>
      </c>
      <c r="L58" s="131" t="str">
        <f>IF($E58="","",IF(Villkor!$G$20&gt;1.1,"","-"))</f>
        <v/>
      </c>
      <c r="M58" s="131" t="str">
        <f>IF($E58="","",IF(Villkor!$G$20&gt;2.1,"","-"))</f>
        <v/>
      </c>
      <c r="N58" s="131" t="str">
        <f>IF($E58="","",IF(Villkor!$G$20&gt;3.1,"","-"))</f>
        <v/>
      </c>
      <c r="O58" s="391" t="str">
        <f>IF(K58="","",IF(Villkor!$G$20=0,0,IF(Villkor!$G$20=1,(SUM(K58)), IF(Villkor!$G$20=2,(SUM(K58+L58)/(2)), IF(Villkor!$G$20=3,(SUM(K58:M58)/(3)), IF(Villkor!$G$20=4,(SUM(K58:N58)-(MAX(K58:N58))-(MIN(K58:N58)))/(2)))))))</f>
        <v/>
      </c>
      <c r="P58" s="379" t="str">
        <f t="shared" si="8"/>
        <v/>
      </c>
      <c r="Q58" s="132"/>
      <c r="R58" s="389" t="str">
        <f t="shared" si="9"/>
        <v/>
      </c>
      <c r="S58" s="24" t="str">
        <f t="shared" si="29"/>
        <v/>
      </c>
      <c r="T58" s="136"/>
      <c r="U58" s="137"/>
      <c r="V58" s="392" t="str">
        <f t="shared" si="3"/>
        <v/>
      </c>
      <c r="W58" s="136"/>
      <c r="X58" s="130" t="str">
        <f>IF($E58="","",IF(Villkor!$G$20&gt;0.1,"","-"))</f>
        <v/>
      </c>
      <c r="Y58" s="131" t="str">
        <f>IF($E58="","",IF(Villkor!$G$20&gt;1.1,"","-"))</f>
        <v/>
      </c>
      <c r="Z58" s="131" t="str">
        <f>IF($E58="","",IF(Villkor!$G$20&gt;2.1,"","-"))</f>
        <v/>
      </c>
      <c r="AA58" s="131" t="str">
        <f>IF($E58="","",IF(Villkor!$G$20&gt;3.1,"","-"))</f>
        <v/>
      </c>
      <c r="AB58" s="387" t="str">
        <f>IF(X58="","",IF(Villkor!$G$20=0,0,IF(Villkor!$G$20=1,(SUM(X58)), IF(Villkor!$G$20=2,(SUM(X58+Y58)/(2)), IF(Villkor!$G$20=3,(SUM(X58:Z58)/(3)), IF(Villkor!$G$20=4,(SUM(X58:AA58)-(MAX(X58:AA58))-(MIN(X58:AA58)))/(2)))))))</f>
        <v/>
      </c>
      <c r="AC58" s="379" t="str">
        <f t="shared" si="10"/>
        <v/>
      </c>
      <c r="AD58" s="132"/>
      <c r="AE58" s="389" t="str">
        <f t="shared" si="11"/>
        <v/>
      </c>
      <c r="AF58" s="24" t="str">
        <f t="shared" si="30"/>
        <v/>
      </c>
      <c r="AG58" s="136"/>
      <c r="AH58" s="137"/>
      <c r="AI58" s="392" t="str">
        <f t="shared" si="12"/>
        <v/>
      </c>
      <c r="AJ58" s="394"/>
      <c r="AK58" s="130" t="str">
        <f>IF($E58="","",IF(Villkor!$G$20&gt;0.1,"","-"))</f>
        <v/>
      </c>
      <c r="AL58" s="131" t="str">
        <f>IF($E58="","",IF(Villkor!$G$20&gt;1.1,"","-"))</f>
        <v/>
      </c>
      <c r="AM58" s="131" t="str">
        <f>IF($E58="","",IF(Villkor!$G$20&gt;2.1,"","-"))</f>
        <v/>
      </c>
      <c r="AN58" s="131" t="str">
        <f>IF($E58="","",IF(Villkor!$G$20&gt;3.1,"","-"))</f>
        <v/>
      </c>
      <c r="AO58" s="149" t="str">
        <f>IF(AK58="","",IF(Villkor!$G$20=0,0,IF(Villkor!$G$20=1,(SUM(AK58)), IF(Villkor!$G$20=2,(SUM(AK58+AL58)/(2)), IF(Villkor!$G$20=3,(SUM(AK58:AM58)/(3)), IF(Villkor!$G$20=4,(SUM(AK58:AN58)-(MAX(AK58:AN58))-(MIN(AK58:AN58)))/(2)))))))</f>
        <v/>
      </c>
      <c r="AP58" s="379" t="str">
        <f t="shared" si="15"/>
        <v/>
      </c>
      <c r="AQ58" s="132"/>
      <c r="AR58" s="401" t="str">
        <f t="shared" si="16"/>
        <v/>
      </c>
      <c r="AS58" s="24" t="str">
        <f t="shared" si="31"/>
        <v/>
      </c>
      <c r="AT58" s="136"/>
      <c r="AU58" s="137"/>
      <c r="AV58" s="392" t="str">
        <f t="shared" si="13"/>
        <v/>
      </c>
      <c r="AW58" s="403"/>
      <c r="AX58" s="130" t="str">
        <f>IF($E58="","",IF(Villkor!$G$20&gt;0.1,"","-"))</f>
        <v/>
      </c>
      <c r="AY58" s="131" t="str">
        <f>IF($E58="","",IF(Villkor!$G$20&gt;1.1,"","-"))</f>
        <v/>
      </c>
      <c r="AZ58" s="131" t="str">
        <f>IF($E58="","",IF(Villkor!$G$20&gt;2.1,"","-"))</f>
        <v/>
      </c>
      <c r="BA58" s="131" t="str">
        <f>IF($E58="","",IF(Villkor!$G$20&gt;3.1,"","-"))</f>
        <v/>
      </c>
      <c r="BB58" s="149" t="str">
        <f>IF(AX58="","",IF(Villkor!$G$20=0,0,IF(Villkor!$G$20=1,(SUM(AX58)), IF(Villkor!$G$20=2,(SUM(AX58+AY58)/(2)), IF(Villkor!$G$20=3,(SUM(AX58:AZ58)/(3)), IF(Villkor!$G$20=4,(SUM(AX58:BA58)-(MAX(AX58:BA58))-(MIN(AX58:BA58)))/(2)))))))</f>
        <v/>
      </c>
      <c r="BC58" s="379" t="str">
        <f t="shared" si="17"/>
        <v/>
      </c>
      <c r="BD58" s="132"/>
      <c r="BE58" s="401" t="str">
        <f t="shared" si="14"/>
        <v/>
      </c>
      <c r="BF58" s="24" t="str">
        <f t="shared" si="32"/>
        <v/>
      </c>
    </row>
    <row r="59" spans="2:58" ht="16.5" customHeight="1">
      <c r="B59" s="133">
        <v>49</v>
      </c>
      <c r="C59" s="144" t="str">
        <f t="shared" si="33"/>
        <v/>
      </c>
      <c r="D59" s="146" t="str">
        <f t="shared" si="28"/>
        <v/>
      </c>
      <c r="E59" s="134"/>
      <c r="F59" s="135"/>
      <c r="G59" s="136"/>
      <c r="H59" s="137"/>
      <c r="I59" s="379" t="str">
        <f t="shared" si="7"/>
        <v/>
      </c>
      <c r="J59" s="377"/>
      <c r="K59" s="130" t="str">
        <f>IF($E59="","",IF(Villkor!$G$20&gt;0.1,"","-"))</f>
        <v/>
      </c>
      <c r="L59" s="131" t="str">
        <f>IF($E59="","",IF(Villkor!$G$20&gt;1.1,"","-"))</f>
        <v/>
      </c>
      <c r="M59" s="131" t="str">
        <f>IF($E59="","",IF(Villkor!$G$20&gt;2.1,"","-"))</f>
        <v/>
      </c>
      <c r="N59" s="131" t="str">
        <f>IF($E59="","",IF(Villkor!$G$20&gt;3.1,"","-"))</f>
        <v/>
      </c>
      <c r="O59" s="391" t="str">
        <f>IF(K59="","",IF(Villkor!$G$20=0,0,IF(Villkor!$G$20=1,(SUM(K59)), IF(Villkor!$G$20=2,(SUM(K59+L59)/(2)), IF(Villkor!$G$20=3,(SUM(K59:M59)/(3)), IF(Villkor!$G$20=4,(SUM(K59:N59)-(MAX(K59:N59))-(MIN(K59:N59)))/(2)))))))</f>
        <v/>
      </c>
      <c r="P59" s="379" t="str">
        <f t="shared" si="8"/>
        <v/>
      </c>
      <c r="Q59" s="132"/>
      <c r="R59" s="389" t="str">
        <f t="shared" si="9"/>
        <v/>
      </c>
      <c r="S59" s="24" t="str">
        <f t="shared" si="29"/>
        <v/>
      </c>
      <c r="T59" s="136"/>
      <c r="U59" s="137"/>
      <c r="V59" s="392" t="str">
        <f t="shared" si="3"/>
        <v/>
      </c>
      <c r="W59" s="136"/>
      <c r="X59" s="130" t="str">
        <f>IF($E59="","",IF(Villkor!$G$20&gt;0.1,"","-"))</f>
        <v/>
      </c>
      <c r="Y59" s="131" t="str">
        <f>IF($E59="","",IF(Villkor!$G$20&gt;1.1,"","-"))</f>
        <v/>
      </c>
      <c r="Z59" s="131" t="str">
        <f>IF($E59="","",IF(Villkor!$G$20&gt;2.1,"","-"))</f>
        <v/>
      </c>
      <c r="AA59" s="131" t="str">
        <f>IF($E59="","",IF(Villkor!$G$20&gt;3.1,"","-"))</f>
        <v/>
      </c>
      <c r="AB59" s="387" t="str">
        <f>IF(X59="","",IF(Villkor!$G$20=0,0,IF(Villkor!$G$20=1,(SUM(X59)), IF(Villkor!$G$20=2,(SUM(X59+Y59)/(2)), IF(Villkor!$G$20=3,(SUM(X59:Z59)/(3)), IF(Villkor!$G$20=4,(SUM(X59:AA59)-(MAX(X59:AA59))-(MIN(X59:AA59)))/(2)))))))</f>
        <v/>
      </c>
      <c r="AC59" s="379" t="str">
        <f t="shared" si="10"/>
        <v/>
      </c>
      <c r="AD59" s="132"/>
      <c r="AE59" s="389" t="str">
        <f t="shared" si="11"/>
        <v/>
      </c>
      <c r="AF59" s="24" t="str">
        <f t="shared" si="30"/>
        <v/>
      </c>
      <c r="AG59" s="136"/>
      <c r="AH59" s="137"/>
      <c r="AI59" s="392" t="str">
        <f t="shared" si="12"/>
        <v/>
      </c>
      <c r="AJ59" s="394"/>
      <c r="AK59" s="130" t="str">
        <f>IF($E59="","",IF(Villkor!$G$20&gt;0.1,"","-"))</f>
        <v/>
      </c>
      <c r="AL59" s="131" t="str">
        <f>IF($E59="","",IF(Villkor!$G$20&gt;1.1,"","-"))</f>
        <v/>
      </c>
      <c r="AM59" s="131" t="str">
        <f>IF($E59="","",IF(Villkor!$G$20&gt;2.1,"","-"))</f>
        <v/>
      </c>
      <c r="AN59" s="131" t="str">
        <f>IF($E59="","",IF(Villkor!$G$20&gt;3.1,"","-"))</f>
        <v/>
      </c>
      <c r="AO59" s="149" t="str">
        <f>IF(AK59="","",IF(Villkor!$G$20=0,0,IF(Villkor!$G$20=1,(SUM(AK59)), IF(Villkor!$G$20=2,(SUM(AK59+AL59)/(2)), IF(Villkor!$G$20=3,(SUM(AK59:AM59)/(3)), IF(Villkor!$G$20=4,(SUM(AK59:AN59)-(MAX(AK59:AN59))-(MIN(AK59:AN59)))/(2)))))))</f>
        <v/>
      </c>
      <c r="AP59" s="379" t="str">
        <f t="shared" si="15"/>
        <v/>
      </c>
      <c r="AQ59" s="132"/>
      <c r="AR59" s="401" t="str">
        <f t="shared" si="16"/>
        <v/>
      </c>
      <c r="AS59" s="24" t="str">
        <f t="shared" si="31"/>
        <v/>
      </c>
      <c r="AT59" s="136"/>
      <c r="AU59" s="137"/>
      <c r="AV59" s="392" t="str">
        <f t="shared" si="13"/>
        <v/>
      </c>
      <c r="AW59" s="403"/>
      <c r="AX59" s="130" t="str">
        <f>IF($E59="","",IF(Villkor!$G$20&gt;0.1,"","-"))</f>
        <v/>
      </c>
      <c r="AY59" s="131" t="str">
        <f>IF($E59="","",IF(Villkor!$G$20&gt;1.1,"","-"))</f>
        <v/>
      </c>
      <c r="AZ59" s="131" t="str">
        <f>IF($E59="","",IF(Villkor!$G$20&gt;2.1,"","-"))</f>
        <v/>
      </c>
      <c r="BA59" s="131" t="str">
        <f>IF($E59="","",IF(Villkor!$G$20&gt;3.1,"","-"))</f>
        <v/>
      </c>
      <c r="BB59" s="149" t="str">
        <f>IF(AX59="","",IF(Villkor!$G$20=0,0,IF(Villkor!$G$20=1,(SUM(AX59)), IF(Villkor!$G$20=2,(SUM(AX59+AY59)/(2)), IF(Villkor!$G$20=3,(SUM(AX59:AZ59)/(3)), IF(Villkor!$G$20=4,(SUM(AX59:BA59)-(MAX(AX59:BA59))-(MIN(AX59:BA59)))/(2)))))))</f>
        <v/>
      </c>
      <c r="BC59" s="379" t="str">
        <f t="shared" si="17"/>
        <v/>
      </c>
      <c r="BD59" s="132"/>
      <c r="BE59" s="401" t="str">
        <f t="shared" si="14"/>
        <v/>
      </c>
      <c r="BF59" s="24" t="str">
        <f t="shared" si="32"/>
        <v/>
      </c>
    </row>
    <row r="60" spans="2:58" ht="16.5" customHeight="1">
      <c r="B60" s="138">
        <v>50</v>
      </c>
      <c r="C60" s="147" t="str">
        <f t="shared" si="33"/>
        <v/>
      </c>
      <c r="D60" s="148" t="str">
        <f t="shared" si="18"/>
        <v/>
      </c>
      <c r="E60" s="139"/>
      <c r="F60" s="140"/>
      <c r="G60" s="141"/>
      <c r="H60" s="142"/>
      <c r="I60" s="379" t="str">
        <f t="shared" si="7"/>
        <v/>
      </c>
      <c r="J60" s="382"/>
      <c r="K60" s="141" t="str">
        <f>IF($E60="","",IF(Villkor!$G$20&gt;0.1,"","-"))</f>
        <v/>
      </c>
      <c r="L60" s="142" t="str">
        <f>IF($E60="","",IF(Villkor!$G$20&gt;1.1,"","-"))</f>
        <v/>
      </c>
      <c r="M60" s="142" t="str">
        <f>IF($E60="","",IF(Villkor!$G$20&gt;2.1,"","-"))</f>
        <v/>
      </c>
      <c r="N60" s="142" t="str">
        <f>IF($E60="","",IF(Villkor!$G$20&gt;3.1,"","-"))</f>
        <v/>
      </c>
      <c r="O60" s="391" t="str">
        <f>IF(K60="","",IF(Villkor!$G$20=0,0,IF(Villkor!$G$20=1,(SUM(K60)), IF(Villkor!$G$20=2,(SUM(K60+L60)/(2)), IF(Villkor!$G$20=3,(SUM(K60:M60)/(3)), IF(Villkor!$G$20=4,(SUM(K60:N60)-(MAX(K60:N60))-(MIN(K60:N60)))/(2)))))))</f>
        <v/>
      </c>
      <c r="P60" s="379" t="str">
        <f t="shared" si="8"/>
        <v/>
      </c>
      <c r="Q60" s="143"/>
      <c r="R60" s="389" t="str">
        <f t="shared" si="9"/>
        <v/>
      </c>
      <c r="S60" s="25" t="str">
        <f t="shared" si="19"/>
        <v/>
      </c>
      <c r="T60" s="136"/>
      <c r="U60" s="137"/>
      <c r="V60" s="392" t="str">
        <f t="shared" si="3"/>
        <v/>
      </c>
      <c r="W60" s="136"/>
      <c r="X60" s="141" t="str">
        <f>IF($E60="","",IF(Villkor!$G$20&gt;0.1,"","-"))</f>
        <v/>
      </c>
      <c r="Y60" s="142" t="str">
        <f>IF($E60="","",IF(Villkor!$G$20&gt;1.1,"","-"))</f>
        <v/>
      </c>
      <c r="Z60" s="142" t="str">
        <f>IF($E60="","",IF(Villkor!$G$20&gt;2.1,"","-"))</f>
        <v/>
      </c>
      <c r="AA60" s="142" t="str">
        <f>IF($E60="","",IF(Villkor!$G$20&gt;3.1,"","-"))</f>
        <v/>
      </c>
      <c r="AB60" s="388" t="str">
        <f>IF(X60="","",IF(Villkor!$G$20=0,0,IF(Villkor!$G$20=1,(SUM(X60)), IF(Villkor!$G$20=2,(SUM(X60+Y60)/(2)), IF(Villkor!$G$20=3,(SUM(X60:Z60)/(3)), IF(Villkor!$G$20=4,(SUM(X60:AA60)-(MAX(X60:AA60))-(MIN(X60:AA60)))/(2)))))))</f>
        <v/>
      </c>
      <c r="AC60" s="379" t="str">
        <f t="shared" si="10"/>
        <v/>
      </c>
      <c r="AD60" s="143"/>
      <c r="AE60" s="389" t="str">
        <f t="shared" si="11"/>
        <v/>
      </c>
      <c r="AF60" s="25" t="str">
        <f t="shared" si="20"/>
        <v/>
      </c>
      <c r="AG60" s="136"/>
      <c r="AH60" s="137"/>
      <c r="AI60" s="392" t="str">
        <f t="shared" si="12"/>
        <v/>
      </c>
      <c r="AJ60" s="394"/>
      <c r="AK60" s="141" t="str">
        <f>IF($E60="","",IF(Villkor!$G$20&gt;0.1,"","-"))</f>
        <v/>
      </c>
      <c r="AL60" s="142" t="str">
        <f>IF($E60="","",IF(Villkor!$G$20&gt;1.1,"","-"))</f>
        <v/>
      </c>
      <c r="AM60" s="142" t="str">
        <f>IF($E60="","",IF(Villkor!$G$20&gt;2.1,"","-"))</f>
        <v/>
      </c>
      <c r="AN60" s="142" t="str">
        <f>IF($E60="","",IF(Villkor!$G$20&gt;3.1,"","-"))</f>
        <v/>
      </c>
      <c r="AO60" s="150" t="str">
        <f>IF(AK60="","",IF(Villkor!$G$20=0,0,IF(Villkor!$G$20=1,(SUM(AK60)), IF(Villkor!$G$20=2,(SUM(AK60+AL60)/(2)), IF(Villkor!$G$20=3,(SUM(AK60:AM60)/(3)), IF(Villkor!$G$20=4,(SUM(AK60:AN60)-(MAX(AK60:AN60))-(MIN(AK60:AN60)))/(2)))))))</f>
        <v/>
      </c>
      <c r="AP60" s="379" t="str">
        <f t="shared" si="15"/>
        <v/>
      </c>
      <c r="AQ60" s="143"/>
      <c r="AR60" s="401" t="str">
        <f t="shared" si="16"/>
        <v/>
      </c>
      <c r="AS60" s="25" t="str">
        <f t="shared" si="21"/>
        <v/>
      </c>
      <c r="AT60" s="136"/>
      <c r="AU60" s="137"/>
      <c r="AV60" s="392" t="str">
        <f t="shared" si="13"/>
        <v/>
      </c>
      <c r="AW60" s="403"/>
      <c r="AX60" s="141" t="str">
        <f>IF($E60="","",IF(Villkor!$G$20&gt;0.1,"","-"))</f>
        <v/>
      </c>
      <c r="AY60" s="142" t="str">
        <f>IF($E60="","",IF(Villkor!$G$20&gt;1.1,"","-"))</f>
        <v/>
      </c>
      <c r="AZ60" s="142" t="str">
        <f>IF($E60="","",IF(Villkor!$G$20&gt;2.1,"","-"))</f>
        <v/>
      </c>
      <c r="BA60" s="142" t="str">
        <f>IF($E60="","",IF(Villkor!$G$20&gt;3.1,"","-"))</f>
        <v/>
      </c>
      <c r="BB60" s="150" t="str">
        <f>IF(AX60="","",IF(Villkor!$G$20=0,0,IF(Villkor!$G$20=1,(SUM(AX60)), IF(Villkor!$G$20=2,(SUM(AX60+AY60)/(2)), IF(Villkor!$G$20=3,(SUM(AX60:AZ60)/(3)), IF(Villkor!$G$20=4,(SUM(AX60:BA60)-(MAX(AX60:BA60))-(MIN(AX60:BA60)))/(2)))))))</f>
        <v/>
      </c>
      <c r="BC60" s="379" t="str">
        <f t="shared" si="17"/>
        <v/>
      </c>
      <c r="BD60" s="143"/>
      <c r="BE60" s="401" t="str">
        <f t="shared" si="14"/>
        <v/>
      </c>
      <c r="BF60" s="25" t="str">
        <f t="shared" si="22"/>
        <v/>
      </c>
    </row>
    <row r="61" spans="2:58" ht="7.5" customHeight="1">
      <c r="B61" s="9"/>
      <c r="C61" s="4"/>
      <c r="D61" s="4"/>
      <c r="E61" s="4"/>
      <c r="F61" s="4"/>
      <c r="G61" s="5"/>
      <c r="H61" s="5"/>
      <c r="I61" s="6"/>
      <c r="J61" s="6"/>
      <c r="K61" s="5"/>
      <c r="L61" s="5"/>
      <c r="M61" s="5"/>
      <c r="N61" s="5"/>
      <c r="O61" s="7"/>
      <c r="P61" s="6"/>
      <c r="Q61" s="6"/>
      <c r="R61" s="7"/>
      <c r="S61" s="8"/>
      <c r="T61" s="5"/>
      <c r="U61" s="5"/>
      <c r="V61" s="6"/>
      <c r="W61" s="6"/>
      <c r="X61" s="5"/>
      <c r="Y61" s="5"/>
      <c r="Z61" s="5"/>
      <c r="AA61" s="5"/>
      <c r="AB61" s="6"/>
      <c r="AC61" s="6"/>
      <c r="AD61" s="6"/>
      <c r="AE61" s="7"/>
      <c r="AF61" s="8"/>
      <c r="AG61" s="5"/>
      <c r="AH61" s="5"/>
      <c r="AI61" s="6"/>
      <c r="AJ61" s="6"/>
      <c r="AK61" s="5"/>
      <c r="AL61" s="5"/>
      <c r="AM61" s="5"/>
      <c r="AN61" s="5"/>
      <c r="AO61" s="6"/>
      <c r="AP61" s="6"/>
      <c r="AQ61" s="6"/>
      <c r="AR61" s="7"/>
      <c r="AS61" s="8"/>
      <c r="AT61" s="5"/>
      <c r="AU61" s="5"/>
      <c r="AV61" s="6"/>
      <c r="AW61" s="6"/>
      <c r="AX61" s="5"/>
      <c r="AY61" s="5"/>
      <c r="AZ61" s="5"/>
      <c r="BA61" s="5"/>
      <c r="BB61" s="6"/>
      <c r="BC61" s="6"/>
      <c r="BD61" s="6"/>
      <c r="BE61" s="7"/>
      <c r="BF61" s="8"/>
    </row>
    <row r="62" spans="2:58" s="43" customFormat="1" ht="12.75">
      <c r="B62" s="38"/>
      <c r="C62" s="38"/>
      <c r="D62" s="38"/>
      <c r="E62" s="38"/>
      <c r="F62" s="38"/>
      <c r="G62" s="373" t="s">
        <v>23</v>
      </c>
      <c r="H62" s="45"/>
      <c r="I62" s="45"/>
      <c r="J62" s="45"/>
      <c r="K62" s="46"/>
      <c r="L62" s="40"/>
      <c r="M62" s="373" t="s">
        <v>26</v>
      </c>
      <c r="N62" s="45"/>
      <c r="O62" s="385"/>
      <c r="P62" s="45"/>
      <c r="Q62" s="45"/>
      <c r="R62" s="45"/>
      <c r="T62" s="39" t="s">
        <v>23</v>
      </c>
      <c r="U62" s="45"/>
      <c r="V62" s="45"/>
      <c r="W62" s="45"/>
      <c r="X62" s="46"/>
      <c r="Y62" s="40"/>
      <c r="Z62" s="39" t="s">
        <v>26</v>
      </c>
      <c r="AA62" s="45"/>
      <c r="AB62" s="45"/>
      <c r="AC62" s="45"/>
      <c r="AD62" s="45"/>
      <c r="AE62" s="45"/>
      <c r="AF62" s="41"/>
      <c r="AG62" s="39" t="s">
        <v>23</v>
      </c>
      <c r="AH62" s="45"/>
      <c r="AI62" s="45"/>
      <c r="AJ62" s="45"/>
      <c r="AK62" s="46"/>
      <c r="AL62" s="40"/>
      <c r="AM62" s="39" t="s">
        <v>26</v>
      </c>
      <c r="AN62" s="45"/>
      <c r="AO62" s="45"/>
      <c r="AP62" s="45"/>
      <c r="AQ62" s="45"/>
      <c r="AR62" s="45"/>
      <c r="AS62" s="41"/>
      <c r="AT62" s="39" t="s">
        <v>23</v>
      </c>
      <c r="AU62" s="45"/>
      <c r="AV62" s="45"/>
      <c r="AW62" s="45"/>
      <c r="AX62" s="46"/>
      <c r="AY62" s="40"/>
      <c r="AZ62" s="39" t="s">
        <v>26</v>
      </c>
      <c r="BA62" s="45"/>
      <c r="BB62" s="45"/>
      <c r="BC62" s="45"/>
      <c r="BD62" s="45"/>
      <c r="BE62" s="45"/>
      <c r="BF62" s="45"/>
    </row>
    <row r="63" spans="2:58" s="43" customFormat="1" ht="12.75">
      <c r="B63" s="38"/>
      <c r="C63" s="38"/>
      <c r="D63" s="38"/>
      <c r="E63" s="38"/>
      <c r="F63" s="38"/>
      <c r="G63" s="374"/>
      <c r="K63" s="42"/>
      <c r="L63" s="40"/>
      <c r="M63" s="374"/>
      <c r="N63" s="43">
        <f>Villkor!$D$29</f>
        <v>0</v>
      </c>
      <c r="O63" s="386"/>
      <c r="T63" s="44"/>
      <c r="X63" s="42"/>
      <c r="Y63" s="40"/>
      <c r="Z63" s="44"/>
      <c r="AA63" s="43">
        <f>Villkor!$G$29</f>
        <v>0</v>
      </c>
      <c r="AF63" s="41"/>
      <c r="AG63" s="44"/>
      <c r="AH63" s="43">
        <f>Villkor!$J$24</f>
        <v>0</v>
      </c>
      <c r="AK63" s="42"/>
      <c r="AL63" s="40"/>
      <c r="AM63" s="44"/>
      <c r="AN63" s="43">
        <f>Villkor!$J$29</f>
        <v>0</v>
      </c>
      <c r="AS63" s="41"/>
      <c r="AT63" s="44"/>
      <c r="AU63" s="43">
        <f>Villkor!$M$24</f>
        <v>0</v>
      </c>
      <c r="AX63" s="42"/>
      <c r="AY63" s="40"/>
      <c r="AZ63" s="44"/>
      <c r="BA63" s="43">
        <f>Villkor!$M$29</f>
        <v>0</v>
      </c>
      <c r="BF63" s="41"/>
    </row>
    <row r="64" spans="2:58" s="43" customFormat="1" ht="12.75">
      <c r="B64" s="38"/>
      <c r="C64" s="38"/>
      <c r="D64" s="38"/>
      <c r="E64" s="38"/>
      <c r="F64" s="38"/>
      <c r="G64" s="373" t="s">
        <v>22</v>
      </c>
      <c r="H64" s="45"/>
      <c r="I64" s="45"/>
      <c r="J64" s="45"/>
      <c r="K64" s="46"/>
      <c r="L64" s="40"/>
      <c r="M64" s="373" t="s">
        <v>27</v>
      </c>
      <c r="N64" s="45"/>
      <c r="O64" s="385"/>
      <c r="P64" s="45"/>
      <c r="Q64" s="45"/>
      <c r="R64" s="45"/>
      <c r="T64" s="39" t="s">
        <v>22</v>
      </c>
      <c r="U64" s="45"/>
      <c r="V64" s="45"/>
      <c r="W64" s="45"/>
      <c r="X64" s="46"/>
      <c r="Y64" s="40"/>
      <c r="Z64" s="39" t="s">
        <v>27</v>
      </c>
      <c r="AA64" s="45"/>
      <c r="AB64" s="45"/>
      <c r="AC64" s="45"/>
      <c r="AD64" s="45"/>
      <c r="AE64" s="45"/>
      <c r="AF64" s="41"/>
      <c r="AG64" s="39" t="s">
        <v>22</v>
      </c>
      <c r="AH64" s="45"/>
      <c r="AI64" s="45"/>
      <c r="AJ64" s="45"/>
      <c r="AK64" s="46"/>
      <c r="AL64" s="40"/>
      <c r="AM64" s="39" t="s">
        <v>27</v>
      </c>
      <c r="AN64" s="45"/>
      <c r="AO64" s="45"/>
      <c r="AP64" s="45"/>
      <c r="AQ64" s="45"/>
      <c r="AR64" s="45"/>
      <c r="AS64" s="41"/>
      <c r="AT64" s="39" t="s">
        <v>22</v>
      </c>
      <c r="AU64" s="45"/>
      <c r="AV64" s="45"/>
      <c r="AW64" s="45"/>
      <c r="AX64" s="46"/>
      <c r="AY64" s="40"/>
      <c r="AZ64" s="39" t="s">
        <v>27</v>
      </c>
      <c r="BA64" s="45"/>
      <c r="BB64" s="45"/>
      <c r="BC64" s="45"/>
      <c r="BD64" s="45"/>
      <c r="BE64" s="45"/>
      <c r="BF64" s="45"/>
    </row>
    <row r="65" spans="2:58" s="43" customFormat="1" ht="12.75">
      <c r="B65" s="38"/>
      <c r="C65" s="38"/>
      <c r="D65" s="38"/>
      <c r="E65" s="38"/>
      <c r="F65" s="38"/>
      <c r="G65" s="44"/>
      <c r="K65" s="42"/>
      <c r="L65" s="40"/>
      <c r="M65" s="44"/>
      <c r="N65" s="43">
        <f>Villkor!$D$30</f>
        <v>0</v>
      </c>
      <c r="O65" s="386"/>
      <c r="T65" s="44"/>
      <c r="X65" s="42"/>
      <c r="Y65" s="40"/>
      <c r="Z65" s="44"/>
      <c r="AA65" s="43">
        <f>Villkor!$G$30</f>
        <v>0</v>
      </c>
      <c r="AF65" s="41"/>
      <c r="AG65" s="44"/>
      <c r="AH65" s="43">
        <f>Villkor!$J$25</f>
        <v>0</v>
      </c>
      <c r="AK65" s="42"/>
      <c r="AL65" s="40"/>
      <c r="AM65" s="44"/>
      <c r="AN65" s="43">
        <f>Villkor!$J$30</f>
        <v>0</v>
      </c>
      <c r="AS65" s="41"/>
      <c r="AT65" s="44"/>
      <c r="AU65" s="43">
        <f>Villkor!$M$25</f>
        <v>0</v>
      </c>
      <c r="AX65" s="42"/>
      <c r="AY65" s="40"/>
      <c r="AZ65" s="44"/>
      <c r="BA65" s="43">
        <f>Villkor!$M$30</f>
        <v>0</v>
      </c>
      <c r="BF65" s="41"/>
    </row>
    <row r="66" spans="2:58" s="43" customFormat="1" ht="12.75">
      <c r="B66" s="38"/>
      <c r="C66" s="38"/>
      <c r="D66" s="38"/>
      <c r="E66" s="38"/>
      <c r="F66" s="38"/>
      <c r="G66" s="39" t="s">
        <v>24</v>
      </c>
      <c r="H66" s="45"/>
      <c r="I66" s="45"/>
      <c r="J66" s="45"/>
      <c r="K66" s="46"/>
      <c r="L66" s="40"/>
      <c r="M66" s="39" t="s">
        <v>28</v>
      </c>
      <c r="N66" s="45"/>
      <c r="O66" s="385"/>
      <c r="P66" s="45"/>
      <c r="Q66" s="45"/>
      <c r="R66" s="45"/>
      <c r="T66" s="39" t="s">
        <v>24</v>
      </c>
      <c r="U66" s="45"/>
      <c r="V66" s="45"/>
      <c r="W66" s="45"/>
      <c r="X66" s="46"/>
      <c r="Y66" s="40"/>
      <c r="Z66" s="39" t="s">
        <v>28</v>
      </c>
      <c r="AA66" s="45"/>
      <c r="AB66" s="45"/>
      <c r="AC66" s="45"/>
      <c r="AD66" s="45"/>
      <c r="AE66" s="45"/>
      <c r="AF66" s="41"/>
      <c r="AG66" s="39" t="s">
        <v>24</v>
      </c>
      <c r="AH66" s="45"/>
      <c r="AI66" s="45"/>
      <c r="AJ66" s="45"/>
      <c r="AK66" s="46"/>
      <c r="AL66" s="40"/>
      <c r="AM66" s="39" t="s">
        <v>28</v>
      </c>
      <c r="AN66" s="45"/>
      <c r="AO66" s="45"/>
      <c r="AP66" s="45"/>
      <c r="AQ66" s="45"/>
      <c r="AR66" s="45"/>
      <c r="AS66" s="41"/>
      <c r="AT66" s="39" t="s">
        <v>24</v>
      </c>
      <c r="AU66" s="45"/>
      <c r="AV66" s="45"/>
      <c r="AW66" s="45"/>
      <c r="AX66" s="46"/>
      <c r="AY66" s="40"/>
      <c r="AZ66" s="39" t="s">
        <v>28</v>
      </c>
      <c r="BA66" s="45"/>
      <c r="BB66" s="45"/>
      <c r="BC66" s="45"/>
      <c r="BD66" s="45"/>
      <c r="BE66" s="45"/>
      <c r="BF66" s="45"/>
    </row>
    <row r="67" spans="2:58" s="43" customFormat="1" ht="12.75">
      <c r="B67" s="38"/>
      <c r="C67" s="38"/>
      <c r="D67" s="38"/>
      <c r="E67" s="38"/>
      <c r="F67" s="38"/>
      <c r="G67" s="44"/>
      <c r="K67" s="42"/>
      <c r="L67" s="40"/>
      <c r="M67" s="44"/>
      <c r="N67" s="43">
        <f>Villkor!$D$31</f>
        <v>0</v>
      </c>
      <c r="O67" s="386"/>
      <c r="T67" s="44"/>
      <c r="X67" s="42"/>
      <c r="Y67" s="40"/>
      <c r="Z67" s="44"/>
      <c r="AA67" s="43">
        <f>Villkor!$G$31</f>
        <v>0</v>
      </c>
      <c r="AF67" s="41"/>
      <c r="AG67" s="44"/>
      <c r="AH67" s="43">
        <f>Villkor!$J$26</f>
        <v>0</v>
      </c>
      <c r="AK67" s="42"/>
      <c r="AL67" s="40"/>
      <c r="AM67" s="44"/>
      <c r="AN67" s="43">
        <f>Villkor!$J$31</f>
        <v>0</v>
      </c>
      <c r="AS67" s="41"/>
      <c r="AT67" s="44"/>
      <c r="AU67" s="43">
        <f>Villkor!$M$26</f>
        <v>0</v>
      </c>
      <c r="AX67" s="42"/>
      <c r="AY67" s="40"/>
      <c r="AZ67" s="44"/>
      <c r="BA67" s="43">
        <f>Villkor!$M$31</f>
        <v>0</v>
      </c>
      <c r="BF67" s="41"/>
    </row>
    <row r="68" spans="2:58" s="43" customFormat="1" ht="12.75">
      <c r="B68" s="38"/>
      <c r="C68" s="38"/>
      <c r="D68" s="38"/>
      <c r="E68" s="38"/>
      <c r="F68" s="38"/>
      <c r="G68" s="39" t="s">
        <v>25</v>
      </c>
      <c r="H68" s="45"/>
      <c r="I68" s="45"/>
      <c r="J68" s="45"/>
      <c r="K68" s="46"/>
      <c r="L68" s="40"/>
      <c r="M68" s="39" t="s">
        <v>29</v>
      </c>
      <c r="N68" s="45"/>
      <c r="O68" s="385"/>
      <c r="P68" s="45"/>
      <c r="Q68" s="45"/>
      <c r="R68" s="45"/>
      <c r="T68" s="39" t="s">
        <v>25</v>
      </c>
      <c r="U68" s="45"/>
      <c r="V68" s="45"/>
      <c r="W68" s="45"/>
      <c r="X68" s="46"/>
      <c r="Y68" s="40"/>
      <c r="Z68" s="39" t="s">
        <v>29</v>
      </c>
      <c r="AA68" s="45"/>
      <c r="AB68" s="45"/>
      <c r="AC68" s="45"/>
      <c r="AD68" s="45"/>
      <c r="AE68" s="45"/>
      <c r="AF68" s="41"/>
      <c r="AG68" s="39" t="s">
        <v>25</v>
      </c>
      <c r="AH68" s="45"/>
      <c r="AI68" s="45"/>
      <c r="AJ68" s="45"/>
      <c r="AK68" s="46"/>
      <c r="AL68" s="40"/>
      <c r="AM68" s="39" t="s">
        <v>29</v>
      </c>
      <c r="AN68" s="45"/>
      <c r="AO68" s="45"/>
      <c r="AP68" s="45"/>
      <c r="AQ68" s="45"/>
      <c r="AR68" s="45"/>
      <c r="AS68" s="41"/>
      <c r="AT68" s="39" t="s">
        <v>25</v>
      </c>
      <c r="AU68" s="45"/>
      <c r="AV68" s="45"/>
      <c r="AW68" s="45"/>
      <c r="AX68" s="46"/>
      <c r="AY68" s="40"/>
      <c r="AZ68" s="39" t="s">
        <v>29</v>
      </c>
      <c r="BA68" s="45"/>
      <c r="BB68" s="45"/>
      <c r="BC68" s="45"/>
      <c r="BD68" s="45"/>
      <c r="BE68" s="45"/>
      <c r="BF68" s="45"/>
    </row>
    <row r="69" spans="2:58" s="43" customFormat="1" ht="12.75">
      <c r="B69" s="38"/>
      <c r="C69" s="38"/>
      <c r="D69" s="38"/>
      <c r="E69" s="38"/>
      <c r="F69" s="38"/>
      <c r="G69" s="44"/>
      <c r="K69" s="42"/>
      <c r="L69" s="40"/>
      <c r="M69" s="44"/>
      <c r="N69" s="43">
        <f>Villkor!$D$32</f>
        <v>0</v>
      </c>
      <c r="O69" s="386"/>
      <c r="T69" s="44"/>
      <c r="X69" s="42"/>
      <c r="Y69" s="40"/>
      <c r="Z69" s="44"/>
      <c r="AA69" s="43">
        <f>Villkor!$G$32</f>
        <v>0</v>
      </c>
      <c r="AF69" s="41"/>
      <c r="AG69" s="44"/>
      <c r="AH69" s="43">
        <f>Villkor!$J$27</f>
        <v>0</v>
      </c>
      <c r="AK69" s="42"/>
      <c r="AL69" s="40"/>
      <c r="AM69" s="44"/>
      <c r="AN69" s="43">
        <f>Villkor!$J$32</f>
        <v>0</v>
      </c>
      <c r="AS69" s="41"/>
      <c r="AT69" s="44"/>
      <c r="AU69" s="43">
        <f>Villkor!$M$27</f>
        <v>0</v>
      </c>
      <c r="AX69" s="42"/>
      <c r="AY69" s="40"/>
      <c r="AZ69" s="44"/>
      <c r="BA69" s="43">
        <f>Villkor!$M$32</f>
        <v>0</v>
      </c>
      <c r="BF69" s="41"/>
    </row>
    <row r="70" spans="2:58">
      <c r="M70" s="39" t="s">
        <v>151</v>
      </c>
      <c r="N70" s="45"/>
      <c r="O70" s="385"/>
      <c r="P70" s="45"/>
      <c r="Q70" s="45"/>
      <c r="R70" s="45"/>
      <c r="S70" s="8"/>
      <c r="T70" s="9"/>
    </row>
    <row r="71" spans="2:58">
      <c r="M71" s="44"/>
      <c r="N71" s="43">
        <f>Villkor!$D$31</f>
        <v>0</v>
      </c>
      <c r="O71" s="386"/>
      <c r="P71" s="43"/>
      <c r="Q71" s="43"/>
      <c r="R71" s="43"/>
    </row>
    <row r="72" spans="2:58">
      <c r="M72" s="39" t="s">
        <v>152</v>
      </c>
      <c r="N72" s="45"/>
      <c r="O72" s="385"/>
      <c r="P72" s="45"/>
      <c r="Q72" s="45"/>
      <c r="R72" s="45"/>
    </row>
  </sheetData>
  <sheetProtection selectLockedCells="1"/>
  <mergeCells count="28">
    <mergeCell ref="G8:S8"/>
    <mergeCell ref="T8:AF8"/>
    <mergeCell ref="T9:V9"/>
    <mergeCell ref="X9:AB9"/>
    <mergeCell ref="AE9:AE10"/>
    <mergeCell ref="AF9:AF10"/>
    <mergeCell ref="AR9:AR10"/>
    <mergeCell ref="Q9:Q10"/>
    <mergeCell ref="B8:B10"/>
    <mergeCell ref="C8:D9"/>
    <mergeCell ref="E8:E10"/>
    <mergeCell ref="F8:F10"/>
    <mergeCell ref="AD9:AD10"/>
    <mergeCell ref="AQ9:AQ10"/>
    <mergeCell ref="AG8:AS8"/>
    <mergeCell ref="AG9:AI9"/>
    <mergeCell ref="AK9:AO9"/>
    <mergeCell ref="AS9:AS10"/>
    <mergeCell ref="G9:I9"/>
    <mergeCell ref="K9:O9"/>
    <mergeCell ref="R9:R10"/>
    <mergeCell ref="S9:S10"/>
    <mergeCell ref="AT8:BF8"/>
    <mergeCell ref="AT9:AV9"/>
    <mergeCell ref="AX9:BB9"/>
    <mergeCell ref="BE9:BE10"/>
    <mergeCell ref="BF9:BF10"/>
    <mergeCell ref="BD9:BD10"/>
  </mergeCells>
  <conditionalFormatting sqref="A63:XFD63 A65:XFD65 A67:XFD67 A69:XFD69">
    <cfRule type="cellIs" dxfId="138" priority="2" operator="equal">
      <formula>0</formula>
    </cfRule>
  </conditionalFormatting>
  <conditionalFormatting sqref="M71:R71">
    <cfRule type="cellIs" dxfId="137" priority="1" operator="equal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69" orientation="landscape" r:id="rId1"/>
  <headerFooter>
    <oddFooter>&amp;C&amp;"-,Fet"&amp;9&amp;P av &amp;N</oddFooter>
  </headerFooter>
  <colBreaks count="1" manualBreakCount="1">
    <brk id="32" max="1048575" man="1"/>
  </colBreaks>
  <customProperties>
    <customPr name="_pios_id" r:id="rId2"/>
  </customProperties>
  <drawing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>
    <tabColor rgb="FF00B050"/>
  </sheetPr>
  <dimension ref="A1:Y62"/>
  <sheetViews>
    <sheetView zoomScale="70" zoomScaleNormal="70" workbookViewId="0">
      <pane xSplit="5" ySplit="9" topLeftCell="F10" activePane="bottomRight" state="frozenSplit"/>
      <selection pane="topRight" activeCell="M22" sqref="M22"/>
      <selection pane="bottomLeft" activeCell="B7" sqref="B7"/>
      <selection pane="bottomRight" activeCell="G10" sqref="G10"/>
    </sheetView>
  </sheetViews>
  <sheetFormatPr defaultColWidth="9.140625" defaultRowHeight="15"/>
  <cols>
    <col min="1" max="1" width="1.42578125" style="177" customWidth="1"/>
    <col min="2" max="2" width="4" style="100" bestFit="1" customWidth="1"/>
    <col min="3" max="3" width="9.28515625" style="100" bestFit="1" customWidth="1"/>
    <col min="4" max="4" width="23.5703125" style="100" customWidth="1"/>
    <col min="5" max="5" width="22.5703125" style="100" customWidth="1"/>
    <col min="6" max="8" width="6.7109375" style="288" customWidth="1"/>
    <col min="9" max="9" width="11.85546875" style="289" customWidth="1"/>
    <col min="10" max="10" width="10.5703125" style="289" customWidth="1"/>
    <col min="11" max="13" width="6.7109375" style="288" customWidth="1"/>
    <col min="14" max="14" width="8.28515625" style="289" bestFit="1" customWidth="1"/>
    <col min="15" max="15" width="6.85546875" style="289" customWidth="1"/>
    <col min="16" max="18" width="6.7109375" style="288" customWidth="1"/>
    <col min="19" max="19" width="8.28515625" style="289" bestFit="1" customWidth="1"/>
    <col min="20" max="20" width="6" style="289" customWidth="1"/>
    <col min="21" max="23" width="6.7109375" style="288" customWidth="1"/>
    <col min="24" max="24" width="8.85546875" style="289" customWidth="1"/>
    <col min="25" max="25" width="7.5703125" style="289" customWidth="1"/>
    <col min="26" max="16384" width="9.140625" style="177"/>
  </cols>
  <sheetData>
    <row r="1" spans="1:25" ht="5.45" customHeight="1">
      <c r="A1" s="177" t="e">
        <f>IF(O9="","",RANK(O9,O$9:O$94))</f>
        <v>#VALUE!</v>
      </c>
    </row>
    <row r="2" spans="1:25" s="290" customFormat="1" ht="21">
      <c r="C2" s="291"/>
      <c r="D2" s="292"/>
      <c r="G2" s="293"/>
      <c r="H2" s="293"/>
      <c r="I2" s="294"/>
      <c r="J2" s="295">
        <f>Villkor!$G$5</f>
        <v>0</v>
      </c>
      <c r="M2" s="293"/>
      <c r="O2" s="294"/>
      <c r="P2" s="293"/>
      <c r="Q2" s="295"/>
      <c r="R2" s="293"/>
      <c r="S2" s="294"/>
      <c r="U2" s="293"/>
      <c r="V2" s="293"/>
      <c r="W2" s="293"/>
      <c r="X2" s="294"/>
      <c r="Y2" s="294"/>
    </row>
    <row r="3" spans="1:25" s="290" customFormat="1" ht="18.75">
      <c r="C3" s="291"/>
      <c r="D3" s="292"/>
      <c r="G3" s="293"/>
      <c r="H3" s="293"/>
      <c r="I3" s="294"/>
      <c r="J3" s="294" t="str">
        <f>Villkor!$G$9&amp;" -  "&amp;Villkor!$G$8</f>
        <v xml:space="preserve"> -  </v>
      </c>
      <c r="M3" s="293"/>
      <c r="O3" s="294"/>
      <c r="P3" s="293"/>
      <c r="Q3" s="294"/>
      <c r="R3" s="293"/>
      <c r="S3" s="294"/>
      <c r="U3" s="293"/>
      <c r="V3" s="293"/>
      <c r="W3" s="293"/>
      <c r="X3" s="294"/>
      <c r="Y3" s="294"/>
    </row>
    <row r="4" spans="1:25" s="290" customFormat="1" ht="18.75">
      <c r="C4" s="291"/>
      <c r="D4" s="292"/>
      <c r="G4" s="293"/>
      <c r="H4" s="293"/>
      <c r="I4" s="294"/>
      <c r="J4" s="294" t="str">
        <f>Villkor!$G$6&amp;",  "&amp;Villkor!$G$7</f>
        <v xml:space="preserve">,  </v>
      </c>
      <c r="M4" s="293"/>
      <c r="O4" s="294"/>
      <c r="P4" s="293"/>
      <c r="Q4" s="294"/>
      <c r="R4" s="293"/>
      <c r="S4" s="294"/>
      <c r="U4" s="293"/>
      <c r="V4" s="293"/>
      <c r="W4" s="293"/>
      <c r="X4" s="294"/>
      <c r="Y4" s="294"/>
    </row>
    <row r="5" spans="1:25" s="290" customFormat="1" ht="18.75">
      <c r="C5" s="291"/>
      <c r="D5" s="292"/>
      <c r="G5" s="293"/>
      <c r="H5" s="293"/>
      <c r="I5" s="294"/>
      <c r="J5" s="296" t="s">
        <v>42</v>
      </c>
      <c r="M5" s="293"/>
      <c r="O5" s="294"/>
      <c r="P5" s="293"/>
      <c r="Q5" s="296"/>
      <c r="R5" s="293"/>
      <c r="S5" s="294"/>
      <c r="U5" s="293"/>
      <c r="V5" s="293"/>
      <c r="W5" s="293"/>
      <c r="X5" s="294"/>
      <c r="Y5" s="294"/>
    </row>
    <row r="6" spans="1:25" s="290" customFormat="1" ht="18.75">
      <c r="C6" s="297"/>
      <c r="G6" s="298"/>
      <c r="H6" s="298"/>
      <c r="I6" s="299"/>
      <c r="J6" s="300"/>
      <c r="K6" s="298"/>
      <c r="M6" s="298"/>
      <c r="O6" s="299"/>
      <c r="P6" s="298"/>
      <c r="Q6" s="298"/>
      <c r="R6" s="298"/>
      <c r="S6" s="299"/>
      <c r="T6" s="299"/>
      <c r="U6" s="298"/>
      <c r="V6" s="298"/>
      <c r="W6" s="298"/>
      <c r="X6" s="299"/>
      <c r="Y6" s="299"/>
    </row>
    <row r="7" spans="1:25">
      <c r="B7" s="177"/>
      <c r="C7" s="177"/>
      <c r="D7" s="177"/>
      <c r="E7" s="177"/>
      <c r="F7" s="301"/>
      <c r="G7" s="301"/>
      <c r="H7" s="301"/>
      <c r="I7" s="302"/>
      <c r="J7" s="302"/>
      <c r="K7" s="301"/>
      <c r="L7" s="301"/>
      <c r="M7" s="301"/>
      <c r="N7" s="302"/>
      <c r="O7" s="302"/>
      <c r="P7" s="301"/>
      <c r="Q7" s="301"/>
      <c r="R7" s="301"/>
      <c r="S7" s="302"/>
      <c r="T7" s="302"/>
      <c r="U7" s="301"/>
      <c r="V7" s="301"/>
      <c r="W7" s="301"/>
      <c r="X7" s="302"/>
      <c r="Y7" s="302"/>
    </row>
    <row r="8" spans="1:25" ht="17.25" customHeight="1">
      <c r="B8" s="456" t="s">
        <v>14</v>
      </c>
      <c r="C8" s="457"/>
      <c r="D8" s="458" t="s">
        <v>17</v>
      </c>
      <c r="E8" s="460" t="s">
        <v>18</v>
      </c>
      <c r="F8" s="468" t="str">
        <f>GP!G8</f>
        <v>Redskap</v>
      </c>
      <c r="G8" s="463"/>
      <c r="H8" s="463"/>
      <c r="I8" s="463"/>
      <c r="J8" s="464"/>
      <c r="K8" s="465" t="str">
        <f>GP!T8</f>
        <v>Redskap</v>
      </c>
      <c r="L8" s="466"/>
      <c r="M8" s="466"/>
      <c r="N8" s="466"/>
      <c r="O8" s="467"/>
      <c r="P8" s="462" t="str">
        <f>GP!AG8</f>
        <v>Redskap</v>
      </c>
      <c r="Q8" s="463"/>
      <c r="R8" s="463"/>
      <c r="S8" s="463"/>
      <c r="T8" s="464"/>
      <c r="U8" s="465" t="str">
        <f>GP!AT8</f>
        <v>Redskap</v>
      </c>
      <c r="V8" s="466"/>
      <c r="W8" s="466"/>
      <c r="X8" s="466"/>
      <c r="Y8" s="467"/>
    </row>
    <row r="9" spans="1:25">
      <c r="B9" s="303" t="s">
        <v>41</v>
      </c>
      <c r="C9" s="304" t="s">
        <v>13</v>
      </c>
      <c r="D9" s="459"/>
      <c r="E9" s="461"/>
      <c r="F9" s="305" t="s">
        <v>0</v>
      </c>
      <c r="G9" s="306" t="s">
        <v>163</v>
      </c>
      <c r="H9" s="307" t="s">
        <v>15</v>
      </c>
      <c r="I9" s="308" t="s">
        <v>1</v>
      </c>
      <c r="J9" s="309" t="s">
        <v>2</v>
      </c>
      <c r="K9" s="310" t="s">
        <v>0</v>
      </c>
      <c r="L9" s="311" t="s">
        <v>163</v>
      </c>
      <c r="M9" s="312" t="s">
        <v>15</v>
      </c>
      <c r="N9" s="313" t="s">
        <v>1</v>
      </c>
      <c r="O9" s="314" t="s">
        <v>2</v>
      </c>
      <c r="P9" s="305" t="s">
        <v>0</v>
      </c>
      <c r="Q9" s="306" t="s">
        <v>163</v>
      </c>
      <c r="R9" s="307" t="s">
        <v>15</v>
      </c>
      <c r="S9" s="308" t="s">
        <v>1</v>
      </c>
      <c r="T9" s="309" t="s">
        <v>2</v>
      </c>
      <c r="U9" s="310" t="s">
        <v>0</v>
      </c>
      <c r="V9" s="311" t="s">
        <v>163</v>
      </c>
      <c r="W9" s="312" t="s">
        <v>15</v>
      </c>
      <c r="X9" s="313" t="s">
        <v>1</v>
      </c>
      <c r="Y9" s="314" t="s">
        <v>2</v>
      </c>
    </row>
    <row r="10" spans="1:25" ht="16.5" customHeight="1">
      <c r="B10" s="315" t="str">
        <f>IF(GP!D11="","",GP!D11)</f>
        <v/>
      </c>
      <c r="C10" s="316" t="str">
        <f>IF(GP!C11="","",GP!C11)</f>
        <v/>
      </c>
      <c r="D10" s="317" t="str">
        <f>IF(GP!E11="","",GP!E11)</f>
        <v/>
      </c>
      <c r="E10" s="318" t="str">
        <f>IF(GP!F11="","",GP!F11)</f>
        <v/>
      </c>
      <c r="F10" s="319" t="str">
        <f>IF(GP!I11="","",GP!I11)</f>
        <v/>
      </c>
      <c r="G10" s="320" t="str">
        <f>IF(GP!P11="","",GP!P11)</f>
        <v/>
      </c>
      <c r="H10" s="328" t="str">
        <f>IF(GP!Q11="","",GP!Q11)</f>
        <v/>
      </c>
      <c r="I10" s="322" t="str">
        <f>IF(GP!R11="","",GP!R11)</f>
        <v/>
      </c>
      <c r="J10" s="323" t="str">
        <f>IF(GP!S11="","",GP!S11)</f>
        <v/>
      </c>
      <c r="K10" s="324" t="str">
        <f>IF(GP!V11="","",GP!V11)</f>
        <v/>
      </c>
      <c r="L10" s="325" t="str">
        <f>IF(GP!AC11="","",GP!AC11)</f>
        <v/>
      </c>
      <c r="M10" s="321" t="str">
        <f>IF(GP!AD11="","",GP!AD11)</f>
        <v/>
      </c>
      <c r="N10" s="322" t="str">
        <f>IF(GP!AE11="","",GP!AE11)</f>
        <v/>
      </c>
      <c r="O10" s="323" t="str">
        <f>IF(GP!AF11="","",GP!AF11)</f>
        <v/>
      </c>
      <c r="P10" s="324" t="str">
        <f>IF(GP!AI11="","",GP!AI11)</f>
        <v/>
      </c>
      <c r="Q10" s="325" t="str">
        <f>IF(GP!AP11="","",GP!AP11)</f>
        <v/>
      </c>
      <c r="R10" s="321" t="str">
        <f>IF(GP!AQ11="","",GP!AQ11)</f>
        <v/>
      </c>
      <c r="S10" s="322" t="str">
        <f>IF(GP!AR11="","",GP!AR11)</f>
        <v/>
      </c>
      <c r="T10" s="323" t="str">
        <f>IF(GP!AS11="","",GP!AS11)</f>
        <v/>
      </c>
      <c r="U10" s="324" t="str">
        <f>IF(GP!AV11="","",GP!AV11)</f>
        <v/>
      </c>
      <c r="V10" s="325" t="str">
        <f>IF(GP!BC11="","",GP!BC11)</f>
        <v/>
      </c>
      <c r="W10" s="321" t="str">
        <f>IF(GP!BD11="","",GP!BD11)</f>
        <v/>
      </c>
      <c r="X10" s="322" t="str">
        <f>IF(GP!BE11="","",GP!BE11)</f>
        <v/>
      </c>
      <c r="Y10" s="323" t="str">
        <f>IF(GP!BF11="","",GP!BF11)</f>
        <v/>
      </c>
    </row>
    <row r="11" spans="1:25" ht="16.5" customHeight="1">
      <c r="B11" s="326" t="str">
        <f>IF(GP!D12="","",GP!D12)</f>
        <v/>
      </c>
      <c r="C11" s="327" t="str">
        <f>IF(GP!C12="","",GP!C12)</f>
        <v/>
      </c>
      <c r="D11" s="317" t="str">
        <f>IF(GP!E12="","",GP!E12)</f>
        <v/>
      </c>
      <c r="E11" s="318" t="str">
        <f>IF(GP!F12="","",GP!F12)</f>
        <v/>
      </c>
      <c r="F11" s="319" t="str">
        <f>IF(GP!I12="","",GP!I12)</f>
        <v/>
      </c>
      <c r="G11" s="320" t="str">
        <f>IF(GP!P12="","",GP!P12)</f>
        <v/>
      </c>
      <c r="H11" s="328" t="str">
        <f>IF(GP!Q12="","",GP!Q12)</f>
        <v/>
      </c>
      <c r="I11" s="329" t="str">
        <f>IF(GP!R12="","",GP!R12)</f>
        <v/>
      </c>
      <c r="J11" s="330" t="str">
        <f>IF(GP!S12="","",GP!S12)</f>
        <v/>
      </c>
      <c r="K11" s="319" t="str">
        <f>IF(GP!V12="","",GP!V12)</f>
        <v/>
      </c>
      <c r="L11" s="325" t="str">
        <f>IF(GP!AC12="","",GP!AC12)</f>
        <v/>
      </c>
      <c r="M11" s="328" t="str">
        <f>IF(GP!AD12="","",GP!AD12)</f>
        <v/>
      </c>
      <c r="N11" s="329" t="str">
        <f>IF(GP!AE12="","",GP!AE12)</f>
        <v/>
      </c>
      <c r="O11" s="330" t="str">
        <f>IF(GP!AF12="","",GP!AF12)</f>
        <v/>
      </c>
      <c r="P11" s="319" t="str">
        <f>IF(GP!AI12="","",GP!AI12)</f>
        <v/>
      </c>
      <c r="Q11" s="325" t="str">
        <f>IF(GP!AP12="","",GP!AP12)</f>
        <v/>
      </c>
      <c r="R11" s="328" t="str">
        <f>IF(GP!AQ12="","",GP!AQ12)</f>
        <v/>
      </c>
      <c r="S11" s="329" t="str">
        <f>IF(GP!AR12="","",GP!AR12)</f>
        <v/>
      </c>
      <c r="T11" s="330" t="str">
        <f>IF(GP!AS12="","",GP!AS12)</f>
        <v/>
      </c>
      <c r="U11" s="319" t="str">
        <f>IF(GP!AV12="","",GP!AV12)</f>
        <v/>
      </c>
      <c r="V11" s="325" t="str">
        <f>IF(GP!BC12="","",GP!BC12)</f>
        <v/>
      </c>
      <c r="W11" s="328" t="str">
        <f>IF(GP!BD12="","",GP!BD12)</f>
        <v/>
      </c>
      <c r="X11" s="329" t="str">
        <f>IF(GP!BE12="","",GP!BE12)</f>
        <v/>
      </c>
      <c r="Y11" s="330" t="str">
        <f>IF(GP!BF12="","",GP!BF12)</f>
        <v/>
      </c>
    </row>
    <row r="12" spans="1:25" ht="16.5" customHeight="1">
      <c r="B12" s="326" t="str">
        <f>IF(GP!D13="","",GP!D13)</f>
        <v/>
      </c>
      <c r="C12" s="327" t="str">
        <f>IF(GP!C13="","",GP!C13)</f>
        <v/>
      </c>
      <c r="D12" s="317" t="str">
        <f>IF(GP!E13="","",GP!E13)</f>
        <v/>
      </c>
      <c r="E12" s="318" t="str">
        <f>IF(GP!F13="","",GP!F13)</f>
        <v/>
      </c>
      <c r="F12" s="319" t="str">
        <f>IF(GP!I13="","",GP!I13)</f>
        <v/>
      </c>
      <c r="G12" s="320" t="str">
        <f>IF(GP!P13="","",GP!P13)</f>
        <v/>
      </c>
      <c r="H12" s="328" t="str">
        <f>IF(GP!Q13="","",GP!Q13)</f>
        <v/>
      </c>
      <c r="I12" s="329" t="str">
        <f>IF(GP!R13="","",GP!R13)</f>
        <v/>
      </c>
      <c r="J12" s="330" t="str">
        <f>IF(GP!S13="","",GP!S13)</f>
        <v/>
      </c>
      <c r="K12" s="319" t="str">
        <f>IF(GP!V13="","",GP!V13)</f>
        <v/>
      </c>
      <c r="L12" s="325" t="str">
        <f>IF(GP!AC13="","",GP!AC13)</f>
        <v/>
      </c>
      <c r="M12" s="328" t="str">
        <f>IF(GP!AD13="","",GP!AD13)</f>
        <v/>
      </c>
      <c r="N12" s="329" t="str">
        <f>IF(GP!AE13="","",GP!AE13)</f>
        <v/>
      </c>
      <c r="O12" s="330" t="str">
        <f>IF(GP!AF13="","",GP!AF13)</f>
        <v/>
      </c>
      <c r="P12" s="319" t="str">
        <f>IF(GP!AI13="","",GP!AI13)</f>
        <v/>
      </c>
      <c r="Q12" s="325" t="str">
        <f>IF(GP!AP13="","",GP!AP13)</f>
        <v/>
      </c>
      <c r="R12" s="328" t="str">
        <f>IF(GP!AQ13="","",GP!AQ13)</f>
        <v/>
      </c>
      <c r="S12" s="329" t="str">
        <f>IF(GP!AR13="","",GP!AR13)</f>
        <v/>
      </c>
      <c r="T12" s="330" t="str">
        <f>IF(GP!AS13="","",GP!AS13)</f>
        <v/>
      </c>
      <c r="U12" s="319" t="str">
        <f>IF(GP!AV13="","",GP!AV13)</f>
        <v/>
      </c>
      <c r="V12" s="325" t="str">
        <f>IF(GP!BC13="","",GP!BC13)</f>
        <v/>
      </c>
      <c r="W12" s="328" t="str">
        <f>IF(GP!BD13="","",GP!BD13)</f>
        <v/>
      </c>
      <c r="X12" s="329" t="str">
        <f>IF(GP!BE13="","",GP!BE13)</f>
        <v/>
      </c>
      <c r="Y12" s="330" t="str">
        <f>IF(GP!BF13="","",GP!BF13)</f>
        <v/>
      </c>
    </row>
    <row r="13" spans="1:25" ht="16.5" customHeight="1">
      <c r="B13" s="326" t="str">
        <f>IF(GP!D14="","",GP!D14)</f>
        <v/>
      </c>
      <c r="C13" s="327" t="str">
        <f>IF(GP!C14="","",GP!C14)</f>
        <v/>
      </c>
      <c r="D13" s="317" t="str">
        <f>IF(GP!E14="","",GP!E14)</f>
        <v/>
      </c>
      <c r="E13" s="318" t="str">
        <f>IF(GP!F14="","",GP!F14)</f>
        <v/>
      </c>
      <c r="F13" s="319" t="str">
        <f>IF(GP!I14="","",GP!I14)</f>
        <v/>
      </c>
      <c r="G13" s="320" t="str">
        <f>IF(GP!P14="","",GP!P14)</f>
        <v/>
      </c>
      <c r="H13" s="328" t="str">
        <f>IF(GP!Q14="","",GP!Q14)</f>
        <v/>
      </c>
      <c r="I13" s="329" t="str">
        <f>IF(GP!R14="","",GP!R14)</f>
        <v/>
      </c>
      <c r="J13" s="330" t="str">
        <f>IF(GP!S14="","",GP!S14)</f>
        <v/>
      </c>
      <c r="K13" s="319" t="str">
        <f>IF(GP!V14="","",GP!V14)</f>
        <v/>
      </c>
      <c r="L13" s="325" t="str">
        <f>IF(GP!AC14="","",GP!AC14)</f>
        <v/>
      </c>
      <c r="M13" s="328" t="str">
        <f>IF(GP!AD14="","",GP!AD14)</f>
        <v/>
      </c>
      <c r="N13" s="329" t="str">
        <f>IF(GP!AE14="","",GP!AE14)</f>
        <v/>
      </c>
      <c r="O13" s="330" t="str">
        <f>IF(GP!AF14="","",GP!AF14)</f>
        <v/>
      </c>
      <c r="P13" s="319" t="str">
        <f>IF(GP!AI14="","",GP!AI14)</f>
        <v/>
      </c>
      <c r="Q13" s="325" t="str">
        <f>IF(GP!AP14="","",GP!AP14)</f>
        <v/>
      </c>
      <c r="R13" s="328" t="str">
        <f>IF(GP!AQ14="","",GP!AQ14)</f>
        <v/>
      </c>
      <c r="S13" s="329" t="str">
        <f>IF(GP!AR14="","",GP!AR14)</f>
        <v/>
      </c>
      <c r="T13" s="330" t="str">
        <f>IF(GP!AS14="","",GP!AS14)</f>
        <v/>
      </c>
      <c r="U13" s="319" t="str">
        <f>IF(GP!AV14="","",GP!AV14)</f>
        <v/>
      </c>
      <c r="V13" s="325" t="str">
        <f>IF(GP!BC14="","",GP!BC14)</f>
        <v/>
      </c>
      <c r="W13" s="328" t="str">
        <f>IF(GP!BD14="","",GP!BD14)</f>
        <v/>
      </c>
      <c r="X13" s="329" t="str">
        <f>IF(GP!BE14="","",GP!BE14)</f>
        <v/>
      </c>
      <c r="Y13" s="330" t="str">
        <f>IF(GP!BF14="","",GP!BF14)</f>
        <v/>
      </c>
    </row>
    <row r="14" spans="1:25" ht="16.5" customHeight="1">
      <c r="B14" s="326" t="str">
        <f>IF(GP!D15="","",GP!D15)</f>
        <v/>
      </c>
      <c r="C14" s="327" t="str">
        <f>IF(GP!C15="","",GP!C15)</f>
        <v/>
      </c>
      <c r="D14" s="317" t="str">
        <f>IF(GP!E15="","",GP!E15)</f>
        <v/>
      </c>
      <c r="E14" s="318" t="str">
        <f>IF(GP!F15="","",GP!F15)</f>
        <v/>
      </c>
      <c r="F14" s="319" t="str">
        <f>IF(GP!I15="","",GP!I15)</f>
        <v/>
      </c>
      <c r="G14" s="320" t="str">
        <f>IF(GP!P15="","",GP!P15)</f>
        <v/>
      </c>
      <c r="H14" s="328" t="str">
        <f>IF(GP!Q15="","",GP!Q15)</f>
        <v/>
      </c>
      <c r="I14" s="329" t="str">
        <f>IF(GP!R15="","",GP!R15)</f>
        <v/>
      </c>
      <c r="J14" s="330" t="str">
        <f>IF(GP!S15="","",GP!S15)</f>
        <v/>
      </c>
      <c r="K14" s="319" t="str">
        <f>IF(GP!V15="","",GP!V15)</f>
        <v/>
      </c>
      <c r="L14" s="325" t="str">
        <f>IF(GP!AC15="","",GP!AC15)</f>
        <v/>
      </c>
      <c r="M14" s="328" t="str">
        <f>IF(GP!AD15="","",GP!AD15)</f>
        <v/>
      </c>
      <c r="N14" s="329" t="str">
        <f>IF(GP!AE15="","",GP!AE15)</f>
        <v/>
      </c>
      <c r="O14" s="330" t="str">
        <f>IF(GP!AF15="","",GP!AF15)</f>
        <v/>
      </c>
      <c r="P14" s="319" t="str">
        <f>IF(GP!AI15="","",GP!AI15)</f>
        <v/>
      </c>
      <c r="Q14" s="325" t="str">
        <f>IF(GP!AP15="","",GP!AP15)</f>
        <v/>
      </c>
      <c r="R14" s="328" t="str">
        <f>IF(GP!AQ15="","",GP!AQ15)</f>
        <v/>
      </c>
      <c r="S14" s="329" t="str">
        <f>IF(GP!AR15="","",GP!AR15)</f>
        <v/>
      </c>
      <c r="T14" s="330" t="str">
        <f>IF(GP!AS15="","",GP!AS15)</f>
        <v/>
      </c>
      <c r="U14" s="319" t="str">
        <f>IF(GP!AV15="","",GP!AV15)</f>
        <v/>
      </c>
      <c r="V14" s="325" t="str">
        <f>IF(GP!BC15="","",GP!BC15)</f>
        <v/>
      </c>
      <c r="W14" s="328" t="str">
        <f>IF(GP!BD15="","",GP!BD15)</f>
        <v/>
      </c>
      <c r="X14" s="329" t="str">
        <f>IF(GP!BE15="","",GP!BE15)</f>
        <v/>
      </c>
      <c r="Y14" s="330" t="str">
        <f>IF(GP!BF15="","",GP!BF15)</f>
        <v/>
      </c>
    </row>
    <row r="15" spans="1:25" ht="16.5" customHeight="1">
      <c r="B15" s="326" t="str">
        <f>IF(GP!D16="","",GP!D16)</f>
        <v/>
      </c>
      <c r="C15" s="327" t="str">
        <f>IF(GP!C16="","",GP!C16)</f>
        <v/>
      </c>
      <c r="D15" s="317" t="str">
        <f>IF(GP!E16="","",GP!E16)</f>
        <v/>
      </c>
      <c r="E15" s="318" t="str">
        <f>IF(GP!F16="","",GP!F16)</f>
        <v/>
      </c>
      <c r="F15" s="319" t="str">
        <f>IF(GP!I16="","",GP!I16)</f>
        <v/>
      </c>
      <c r="G15" s="320" t="str">
        <f>IF(GP!P16="","",GP!P16)</f>
        <v/>
      </c>
      <c r="H15" s="328" t="str">
        <f>IF(GP!Q16="","",GP!Q16)</f>
        <v/>
      </c>
      <c r="I15" s="329" t="str">
        <f>IF(GP!R16="","",GP!R16)</f>
        <v/>
      </c>
      <c r="J15" s="330" t="str">
        <f>IF(GP!S16="","",GP!S16)</f>
        <v/>
      </c>
      <c r="K15" s="319" t="str">
        <f>IF(GP!V16="","",GP!V16)</f>
        <v/>
      </c>
      <c r="L15" s="325" t="str">
        <f>IF(GP!AC16="","",GP!AC16)</f>
        <v/>
      </c>
      <c r="M15" s="328" t="str">
        <f>IF(GP!AD16="","",GP!AD16)</f>
        <v/>
      </c>
      <c r="N15" s="329" t="str">
        <f>IF(GP!AE16="","",GP!AE16)</f>
        <v/>
      </c>
      <c r="O15" s="330" t="str">
        <f>IF(GP!AF16="","",GP!AF16)</f>
        <v/>
      </c>
      <c r="P15" s="319" t="str">
        <f>IF(GP!AI16="","",GP!AI16)</f>
        <v/>
      </c>
      <c r="Q15" s="325" t="str">
        <f>IF(GP!AP16="","",GP!AP16)</f>
        <v/>
      </c>
      <c r="R15" s="328" t="str">
        <f>IF(GP!AQ16="","",GP!AQ16)</f>
        <v/>
      </c>
      <c r="S15" s="329" t="str">
        <f>IF(GP!AR16="","",GP!AR16)</f>
        <v/>
      </c>
      <c r="T15" s="330" t="str">
        <f>IF(GP!AS16="","",GP!AS16)</f>
        <v/>
      </c>
      <c r="U15" s="319" t="str">
        <f>IF(GP!AV16="","",GP!AV16)</f>
        <v/>
      </c>
      <c r="V15" s="325" t="str">
        <f>IF(GP!BC16="","",GP!BC16)</f>
        <v/>
      </c>
      <c r="W15" s="328" t="str">
        <f>IF(GP!BD16="","",GP!BD16)</f>
        <v/>
      </c>
      <c r="X15" s="329" t="str">
        <f>IF(GP!BE16="","",GP!BE16)</f>
        <v/>
      </c>
      <c r="Y15" s="330" t="str">
        <f>IF(GP!BF16="","",GP!BF16)</f>
        <v/>
      </c>
    </row>
    <row r="16" spans="1:25" ht="16.5" customHeight="1">
      <c r="B16" s="326" t="str">
        <f>IF(GP!D17="","",GP!D17)</f>
        <v/>
      </c>
      <c r="C16" s="327" t="str">
        <f>IF(GP!C17="","",GP!C17)</f>
        <v/>
      </c>
      <c r="D16" s="317" t="str">
        <f>IF(GP!E17="","",GP!E17)</f>
        <v/>
      </c>
      <c r="E16" s="318" t="str">
        <f>IF(GP!F17="","",GP!F17)</f>
        <v/>
      </c>
      <c r="F16" s="319" t="str">
        <f>IF(GP!I17="","",GP!I17)</f>
        <v/>
      </c>
      <c r="G16" s="320" t="str">
        <f>IF(GP!P17="","",GP!P17)</f>
        <v/>
      </c>
      <c r="H16" s="328" t="str">
        <f>IF(GP!Q17="","",GP!Q17)</f>
        <v/>
      </c>
      <c r="I16" s="329" t="str">
        <f>IF(GP!R17="","",GP!R17)</f>
        <v/>
      </c>
      <c r="J16" s="330" t="str">
        <f>IF(GP!S17="","",GP!S17)</f>
        <v/>
      </c>
      <c r="K16" s="319" t="str">
        <f>IF(GP!V17="","",GP!V17)</f>
        <v/>
      </c>
      <c r="L16" s="325" t="str">
        <f>IF(GP!AC17="","",GP!AC17)</f>
        <v/>
      </c>
      <c r="M16" s="328" t="str">
        <f>IF(GP!AD17="","",GP!AD17)</f>
        <v/>
      </c>
      <c r="N16" s="329" t="str">
        <f>IF(GP!AE17="","",GP!AE17)</f>
        <v/>
      </c>
      <c r="O16" s="330" t="str">
        <f>IF(GP!AF17="","",GP!AF17)</f>
        <v/>
      </c>
      <c r="P16" s="319" t="str">
        <f>IF(GP!AI17="","",GP!AI17)</f>
        <v/>
      </c>
      <c r="Q16" s="325" t="str">
        <f>IF(GP!AP17="","",GP!AP17)</f>
        <v/>
      </c>
      <c r="R16" s="328" t="str">
        <f>IF(GP!AQ17="","",GP!AQ17)</f>
        <v/>
      </c>
      <c r="S16" s="329" t="str">
        <f>IF(GP!AR17="","",GP!AR17)</f>
        <v/>
      </c>
      <c r="T16" s="330" t="str">
        <f>IF(GP!AS17="","",GP!AS17)</f>
        <v/>
      </c>
      <c r="U16" s="319" t="str">
        <f>IF(GP!AV17="","",GP!AV17)</f>
        <v/>
      </c>
      <c r="V16" s="325" t="str">
        <f>IF(GP!BC17="","",GP!BC17)</f>
        <v/>
      </c>
      <c r="W16" s="328" t="str">
        <f>IF(GP!BD17="","",GP!BD17)</f>
        <v/>
      </c>
      <c r="X16" s="329" t="str">
        <f>IF(GP!BE17="","",GP!BE17)</f>
        <v/>
      </c>
      <c r="Y16" s="330" t="str">
        <f>IF(GP!BF17="","",GP!BF17)</f>
        <v/>
      </c>
    </row>
    <row r="17" spans="2:25" ht="16.5" customHeight="1">
      <c r="B17" s="326" t="str">
        <f>IF(GP!D18="","",GP!D18)</f>
        <v/>
      </c>
      <c r="C17" s="327" t="str">
        <f>IF(GP!C18="","",GP!C18)</f>
        <v/>
      </c>
      <c r="D17" s="317" t="str">
        <f>IF(GP!E18="","",GP!E18)</f>
        <v/>
      </c>
      <c r="E17" s="318" t="str">
        <f>IF(GP!F18="","",GP!F18)</f>
        <v/>
      </c>
      <c r="F17" s="319" t="str">
        <f>IF(GP!I18="","",GP!I18)</f>
        <v/>
      </c>
      <c r="G17" s="320" t="str">
        <f>IF(GP!P18="","",GP!P18)</f>
        <v/>
      </c>
      <c r="H17" s="328" t="str">
        <f>IF(GP!Q18="","",GP!Q18)</f>
        <v/>
      </c>
      <c r="I17" s="329" t="str">
        <f>IF(GP!R18="","",GP!R18)</f>
        <v/>
      </c>
      <c r="J17" s="330" t="str">
        <f>IF(GP!S18="","",GP!S18)</f>
        <v/>
      </c>
      <c r="K17" s="319" t="str">
        <f>IF(GP!V18="","",GP!V18)</f>
        <v/>
      </c>
      <c r="L17" s="325" t="str">
        <f>IF(GP!AC18="","",GP!AC18)</f>
        <v/>
      </c>
      <c r="M17" s="328" t="str">
        <f>IF(GP!AD18="","",GP!AD18)</f>
        <v/>
      </c>
      <c r="N17" s="329" t="str">
        <f>IF(GP!AE18="","",GP!AE18)</f>
        <v/>
      </c>
      <c r="O17" s="330" t="str">
        <f>IF(GP!AF18="","",GP!AF18)</f>
        <v/>
      </c>
      <c r="P17" s="319" t="str">
        <f>IF(GP!AI18="","",GP!AI18)</f>
        <v/>
      </c>
      <c r="Q17" s="325" t="str">
        <f>IF(GP!AP18="","",GP!AP18)</f>
        <v/>
      </c>
      <c r="R17" s="328" t="str">
        <f>IF(GP!AQ18="","",GP!AQ18)</f>
        <v/>
      </c>
      <c r="S17" s="329" t="str">
        <f>IF(GP!AR18="","",GP!AR18)</f>
        <v/>
      </c>
      <c r="T17" s="330" t="str">
        <f>IF(GP!AS18="","",GP!AS18)</f>
        <v/>
      </c>
      <c r="U17" s="319" t="str">
        <f>IF(GP!AV18="","",GP!AV18)</f>
        <v/>
      </c>
      <c r="V17" s="325" t="str">
        <f>IF(GP!BC18="","",GP!BC18)</f>
        <v/>
      </c>
      <c r="W17" s="328" t="str">
        <f>IF(GP!BD18="","",GP!BD18)</f>
        <v/>
      </c>
      <c r="X17" s="329" t="str">
        <f>IF(GP!BE18="","",GP!BE18)</f>
        <v/>
      </c>
      <c r="Y17" s="330" t="str">
        <f>IF(GP!BF18="","",GP!BF18)</f>
        <v/>
      </c>
    </row>
    <row r="18" spans="2:25" ht="16.5" customHeight="1">
      <c r="B18" s="326" t="str">
        <f>IF(GP!D19="","",GP!D19)</f>
        <v/>
      </c>
      <c r="C18" s="327" t="str">
        <f>IF(GP!C19="","",GP!C19)</f>
        <v/>
      </c>
      <c r="D18" s="317" t="str">
        <f>IF(GP!E19="","",GP!E19)</f>
        <v/>
      </c>
      <c r="E18" s="318" t="str">
        <f>IF(GP!F19="","",GP!F19)</f>
        <v/>
      </c>
      <c r="F18" s="319" t="str">
        <f>IF(GP!I19="","",GP!I19)</f>
        <v/>
      </c>
      <c r="G18" s="320" t="str">
        <f>IF(GP!P19="","",GP!P19)</f>
        <v/>
      </c>
      <c r="H18" s="328" t="str">
        <f>IF(GP!Q19="","",GP!Q19)</f>
        <v/>
      </c>
      <c r="I18" s="329" t="str">
        <f>IF(GP!R19="","",GP!R19)</f>
        <v/>
      </c>
      <c r="J18" s="330" t="str">
        <f>IF(GP!S19="","",GP!S19)</f>
        <v/>
      </c>
      <c r="K18" s="319" t="str">
        <f>IF(GP!V19="","",GP!V19)</f>
        <v/>
      </c>
      <c r="L18" s="325" t="str">
        <f>IF(GP!AC19="","",GP!AC19)</f>
        <v/>
      </c>
      <c r="M18" s="328" t="str">
        <f>IF(GP!AD19="","",GP!AD19)</f>
        <v/>
      </c>
      <c r="N18" s="329" t="str">
        <f>IF(GP!AE19="","",GP!AE19)</f>
        <v/>
      </c>
      <c r="O18" s="330" t="str">
        <f>IF(GP!AF19="","",GP!AF19)</f>
        <v/>
      </c>
      <c r="P18" s="319" t="str">
        <f>IF(GP!AI19="","",GP!AI19)</f>
        <v/>
      </c>
      <c r="Q18" s="325" t="str">
        <f>IF(GP!AP19="","",GP!AP19)</f>
        <v/>
      </c>
      <c r="R18" s="328" t="str">
        <f>IF(GP!AQ19="","",GP!AQ19)</f>
        <v/>
      </c>
      <c r="S18" s="329" t="str">
        <f>IF(GP!AR19="","",GP!AR19)</f>
        <v/>
      </c>
      <c r="T18" s="330" t="str">
        <f>IF(GP!AS19="","",GP!AS19)</f>
        <v/>
      </c>
      <c r="U18" s="319" t="str">
        <f>IF(GP!AV19="","",GP!AV19)</f>
        <v/>
      </c>
      <c r="V18" s="325" t="str">
        <f>IF(GP!BC19="","",GP!BC19)</f>
        <v/>
      </c>
      <c r="W18" s="328" t="str">
        <f>IF(GP!BD19="","",GP!BD19)</f>
        <v/>
      </c>
      <c r="X18" s="329" t="str">
        <f>IF(GP!BE19="","",GP!BE19)</f>
        <v/>
      </c>
      <c r="Y18" s="330" t="str">
        <f>IF(GP!BF19="","",GP!BF19)</f>
        <v/>
      </c>
    </row>
    <row r="19" spans="2:25" ht="16.5" customHeight="1">
      <c r="B19" s="326" t="str">
        <f>IF(GP!D20="","",GP!D20)</f>
        <v/>
      </c>
      <c r="C19" s="327" t="str">
        <f>IF(GP!C20="","",GP!C20)</f>
        <v/>
      </c>
      <c r="D19" s="317" t="str">
        <f>IF(GP!E20="","",GP!E20)</f>
        <v/>
      </c>
      <c r="E19" s="318" t="str">
        <f>IF(GP!F20="","",GP!F20)</f>
        <v/>
      </c>
      <c r="F19" s="319" t="str">
        <f>IF(GP!I20="","",GP!I20)</f>
        <v/>
      </c>
      <c r="G19" s="320" t="str">
        <f>IF(GP!P20="","",GP!P20)</f>
        <v/>
      </c>
      <c r="H19" s="328" t="str">
        <f>IF(GP!Q20="","",GP!Q20)</f>
        <v/>
      </c>
      <c r="I19" s="329" t="str">
        <f>IF(GP!R20="","",GP!R20)</f>
        <v/>
      </c>
      <c r="J19" s="330" t="str">
        <f>IF(GP!S20="","",GP!S20)</f>
        <v/>
      </c>
      <c r="K19" s="319" t="str">
        <f>IF(GP!V20="","",GP!V20)</f>
        <v/>
      </c>
      <c r="L19" s="325" t="str">
        <f>IF(GP!AC20="","",GP!AC20)</f>
        <v/>
      </c>
      <c r="M19" s="328" t="str">
        <f>IF(GP!AD20="","",GP!AD20)</f>
        <v/>
      </c>
      <c r="N19" s="329" t="str">
        <f>IF(GP!AE20="","",GP!AE20)</f>
        <v/>
      </c>
      <c r="O19" s="330" t="str">
        <f>IF(GP!AF20="","",GP!AF20)</f>
        <v/>
      </c>
      <c r="P19" s="319" t="str">
        <f>IF(GP!AI20="","",GP!AI20)</f>
        <v/>
      </c>
      <c r="Q19" s="325" t="str">
        <f>IF(GP!AP20="","",GP!AP20)</f>
        <v/>
      </c>
      <c r="R19" s="328" t="str">
        <f>IF(GP!AQ20="","",GP!AQ20)</f>
        <v/>
      </c>
      <c r="S19" s="329" t="str">
        <f>IF(GP!AR20="","",GP!AR20)</f>
        <v/>
      </c>
      <c r="T19" s="330" t="str">
        <f>IF(GP!AS20="","",GP!AS20)</f>
        <v/>
      </c>
      <c r="U19" s="319" t="str">
        <f>IF(GP!AV20="","",GP!AV20)</f>
        <v/>
      </c>
      <c r="V19" s="325" t="str">
        <f>IF(GP!BC20="","",GP!BC20)</f>
        <v/>
      </c>
      <c r="W19" s="328" t="str">
        <f>IF(GP!BD20="","",GP!BD20)</f>
        <v/>
      </c>
      <c r="X19" s="329" t="str">
        <f>IF(GP!BE20="","",GP!BE20)</f>
        <v/>
      </c>
      <c r="Y19" s="330" t="str">
        <f>IF(GP!BF20="","",GP!BF20)</f>
        <v/>
      </c>
    </row>
    <row r="20" spans="2:25" ht="16.5" customHeight="1">
      <c r="B20" s="326" t="str">
        <f>IF(GP!D21="","",GP!D21)</f>
        <v/>
      </c>
      <c r="C20" s="327" t="str">
        <f>IF(GP!C21="","",GP!C21)</f>
        <v/>
      </c>
      <c r="D20" s="317" t="str">
        <f>IF(GP!E21="","",GP!E21)</f>
        <v/>
      </c>
      <c r="E20" s="318" t="str">
        <f>IF(GP!F21="","",GP!F21)</f>
        <v/>
      </c>
      <c r="F20" s="319" t="str">
        <f>IF(GP!I21="","",GP!I21)</f>
        <v/>
      </c>
      <c r="G20" s="320" t="str">
        <f>IF(GP!P21="","",GP!P21)</f>
        <v/>
      </c>
      <c r="H20" s="328" t="str">
        <f>IF(GP!Q21="","",GP!Q21)</f>
        <v/>
      </c>
      <c r="I20" s="329" t="str">
        <f>IF(GP!R21="","",GP!R21)</f>
        <v/>
      </c>
      <c r="J20" s="330" t="str">
        <f>IF(GP!S21="","",GP!S21)</f>
        <v/>
      </c>
      <c r="K20" s="319" t="str">
        <f>IF(GP!V21="","",GP!V21)</f>
        <v/>
      </c>
      <c r="L20" s="325" t="str">
        <f>IF(GP!AC21="","",GP!AC21)</f>
        <v/>
      </c>
      <c r="M20" s="328" t="str">
        <f>IF(GP!AD21="","",GP!AD21)</f>
        <v/>
      </c>
      <c r="N20" s="329" t="str">
        <f>IF(GP!AE21="","",GP!AE21)</f>
        <v/>
      </c>
      <c r="O20" s="330" t="str">
        <f>IF(GP!AF21="","",GP!AF21)</f>
        <v/>
      </c>
      <c r="P20" s="319" t="str">
        <f>IF(GP!AI21="","",GP!AI21)</f>
        <v/>
      </c>
      <c r="Q20" s="325" t="str">
        <f>IF(GP!AP21="","",GP!AP21)</f>
        <v/>
      </c>
      <c r="R20" s="328" t="str">
        <f>IF(GP!AQ21="","",GP!AQ21)</f>
        <v/>
      </c>
      <c r="S20" s="329" t="str">
        <f>IF(GP!AR21="","",GP!AR21)</f>
        <v/>
      </c>
      <c r="T20" s="330" t="str">
        <f>IF(GP!AS21="","",GP!AS21)</f>
        <v/>
      </c>
      <c r="U20" s="319" t="str">
        <f>IF(GP!AV21="","",GP!AV21)</f>
        <v/>
      </c>
      <c r="V20" s="325" t="str">
        <f>IF(GP!BC21="","",GP!BC21)</f>
        <v/>
      </c>
      <c r="W20" s="328" t="str">
        <f>IF(GP!BD21="","",GP!BD21)</f>
        <v/>
      </c>
      <c r="X20" s="329" t="str">
        <f>IF(GP!BE21="","",GP!BE21)</f>
        <v/>
      </c>
      <c r="Y20" s="330" t="str">
        <f>IF(GP!BF21="","",GP!BF21)</f>
        <v/>
      </c>
    </row>
    <row r="21" spans="2:25" ht="16.5" customHeight="1">
      <c r="B21" s="326" t="str">
        <f>IF(GP!D22="","",GP!D22)</f>
        <v/>
      </c>
      <c r="C21" s="327" t="str">
        <f>IF(GP!C22="","",GP!C22)</f>
        <v/>
      </c>
      <c r="D21" s="317" t="str">
        <f>IF(GP!E22="","",GP!E22)</f>
        <v/>
      </c>
      <c r="E21" s="318" t="str">
        <f>IF(GP!F22="","",GP!F22)</f>
        <v/>
      </c>
      <c r="F21" s="319" t="str">
        <f>IF(GP!I22="","",GP!I22)</f>
        <v/>
      </c>
      <c r="G21" s="320" t="str">
        <f>IF(GP!P22="","",GP!P22)</f>
        <v/>
      </c>
      <c r="H21" s="328" t="str">
        <f>IF(GP!Q22="","",GP!Q22)</f>
        <v/>
      </c>
      <c r="I21" s="329" t="str">
        <f>IF(GP!R22="","",GP!R22)</f>
        <v/>
      </c>
      <c r="J21" s="330" t="str">
        <f>IF(GP!S22="","",GP!S22)</f>
        <v/>
      </c>
      <c r="K21" s="319" t="str">
        <f>IF(GP!V22="","",GP!V22)</f>
        <v/>
      </c>
      <c r="L21" s="325" t="str">
        <f>IF(GP!AC22="","",GP!AC22)</f>
        <v/>
      </c>
      <c r="M21" s="328" t="str">
        <f>IF(GP!AD22="","",GP!AD22)</f>
        <v/>
      </c>
      <c r="N21" s="329" t="str">
        <f>IF(GP!AE22="","",GP!AE22)</f>
        <v/>
      </c>
      <c r="O21" s="330" t="str">
        <f>IF(GP!AF22="","",GP!AF22)</f>
        <v/>
      </c>
      <c r="P21" s="319" t="str">
        <f>IF(GP!AI22="","",GP!AI22)</f>
        <v/>
      </c>
      <c r="Q21" s="325" t="str">
        <f>IF(GP!AP22="","",GP!AP22)</f>
        <v/>
      </c>
      <c r="R21" s="328" t="str">
        <f>IF(GP!AQ22="","",GP!AQ22)</f>
        <v/>
      </c>
      <c r="S21" s="329" t="str">
        <f>IF(GP!AR22="","",GP!AR22)</f>
        <v/>
      </c>
      <c r="T21" s="330" t="str">
        <f>IF(GP!AS22="","",GP!AS22)</f>
        <v/>
      </c>
      <c r="U21" s="319" t="str">
        <f>IF(GP!AV22="","",GP!AV22)</f>
        <v/>
      </c>
      <c r="V21" s="325" t="str">
        <f>IF(GP!BC22="","",GP!BC22)</f>
        <v/>
      </c>
      <c r="W21" s="328" t="str">
        <f>IF(GP!BD22="","",GP!BD22)</f>
        <v/>
      </c>
      <c r="X21" s="329" t="str">
        <f>IF(GP!BE22="","",GP!BE22)</f>
        <v/>
      </c>
      <c r="Y21" s="330" t="str">
        <f>IF(GP!BF22="","",GP!BF22)</f>
        <v/>
      </c>
    </row>
    <row r="22" spans="2:25" ht="16.5" customHeight="1">
      <c r="B22" s="326" t="str">
        <f>IF(GP!D23="","",GP!D23)</f>
        <v/>
      </c>
      <c r="C22" s="327" t="str">
        <f>IF(GP!C23="","",GP!C23)</f>
        <v/>
      </c>
      <c r="D22" s="317" t="str">
        <f>IF(GP!E23="","",GP!E23)</f>
        <v/>
      </c>
      <c r="E22" s="318" t="str">
        <f>IF(GP!F23="","",GP!F23)</f>
        <v/>
      </c>
      <c r="F22" s="319" t="str">
        <f>IF(GP!I23="","",GP!I23)</f>
        <v/>
      </c>
      <c r="G22" s="320" t="str">
        <f>IF(GP!P23="","",GP!P23)</f>
        <v/>
      </c>
      <c r="H22" s="328" t="str">
        <f>IF(GP!Q23="","",GP!Q23)</f>
        <v/>
      </c>
      <c r="I22" s="329" t="str">
        <f>IF(GP!R23="","",GP!R23)</f>
        <v/>
      </c>
      <c r="J22" s="330" t="str">
        <f>IF(GP!S23="","",GP!S23)</f>
        <v/>
      </c>
      <c r="K22" s="319" t="str">
        <f>IF(GP!V23="","",GP!V23)</f>
        <v/>
      </c>
      <c r="L22" s="325" t="str">
        <f>IF(GP!AC23="","",GP!AC23)</f>
        <v/>
      </c>
      <c r="M22" s="328" t="str">
        <f>IF(GP!AD23="","",GP!AD23)</f>
        <v/>
      </c>
      <c r="N22" s="329" t="str">
        <f>IF(GP!AE23="","",GP!AE23)</f>
        <v/>
      </c>
      <c r="O22" s="330" t="str">
        <f>IF(GP!AF23="","",GP!AF23)</f>
        <v/>
      </c>
      <c r="P22" s="319" t="str">
        <f>IF(GP!AI23="","",GP!AI23)</f>
        <v/>
      </c>
      <c r="Q22" s="325" t="str">
        <f>IF(GP!AP23="","",GP!AP23)</f>
        <v/>
      </c>
      <c r="R22" s="328" t="str">
        <f>IF(GP!AQ23="","",GP!AQ23)</f>
        <v/>
      </c>
      <c r="S22" s="329" t="str">
        <f>IF(GP!AR23="","",GP!AR23)</f>
        <v/>
      </c>
      <c r="T22" s="330" t="str">
        <f>IF(GP!AS23="","",GP!AS23)</f>
        <v/>
      </c>
      <c r="U22" s="319" t="str">
        <f>IF(GP!AV23="","",GP!AV23)</f>
        <v/>
      </c>
      <c r="V22" s="325" t="str">
        <f>IF(GP!BC23="","",GP!BC23)</f>
        <v/>
      </c>
      <c r="W22" s="328" t="str">
        <f>IF(GP!BD23="","",GP!BD23)</f>
        <v/>
      </c>
      <c r="X22" s="329" t="str">
        <f>IF(GP!BE23="","",GP!BE23)</f>
        <v/>
      </c>
      <c r="Y22" s="330" t="str">
        <f>IF(GP!BF23="","",GP!BF23)</f>
        <v/>
      </c>
    </row>
    <row r="23" spans="2:25" ht="16.5" customHeight="1">
      <c r="B23" s="326" t="str">
        <f>IF(GP!D24="","",GP!D24)</f>
        <v/>
      </c>
      <c r="C23" s="327" t="str">
        <f>IF(GP!C24="","",GP!C24)</f>
        <v/>
      </c>
      <c r="D23" s="317" t="str">
        <f>IF(GP!E24="","",GP!E24)</f>
        <v/>
      </c>
      <c r="E23" s="318" t="str">
        <f>IF(GP!F24="","",GP!F24)</f>
        <v/>
      </c>
      <c r="F23" s="319" t="str">
        <f>IF(GP!I24="","",GP!I24)</f>
        <v/>
      </c>
      <c r="G23" s="320" t="str">
        <f>IF(GP!P24="","",GP!P24)</f>
        <v/>
      </c>
      <c r="H23" s="328" t="str">
        <f>IF(GP!Q24="","",GP!Q24)</f>
        <v/>
      </c>
      <c r="I23" s="329" t="str">
        <f>IF(GP!R24="","",GP!R24)</f>
        <v/>
      </c>
      <c r="J23" s="330" t="str">
        <f>IF(GP!S24="","",GP!S24)</f>
        <v/>
      </c>
      <c r="K23" s="319" t="str">
        <f>IF(GP!V24="","",GP!V24)</f>
        <v/>
      </c>
      <c r="L23" s="325" t="str">
        <f>IF(GP!AC24="","",GP!AC24)</f>
        <v/>
      </c>
      <c r="M23" s="328" t="str">
        <f>IF(GP!AD24="","",GP!AD24)</f>
        <v/>
      </c>
      <c r="N23" s="329" t="str">
        <f>IF(GP!AE24="","",GP!AE24)</f>
        <v/>
      </c>
      <c r="O23" s="330" t="str">
        <f>IF(GP!AF24="","",GP!AF24)</f>
        <v/>
      </c>
      <c r="P23" s="319" t="str">
        <f>IF(GP!AI24="","",GP!AI24)</f>
        <v/>
      </c>
      <c r="Q23" s="325" t="str">
        <f>IF(GP!AP24="","",GP!AP24)</f>
        <v/>
      </c>
      <c r="R23" s="328" t="str">
        <f>IF(GP!AQ24="","",GP!AQ24)</f>
        <v/>
      </c>
      <c r="S23" s="329" t="str">
        <f>IF(GP!AR24="","",GP!AR24)</f>
        <v/>
      </c>
      <c r="T23" s="330" t="str">
        <f>IF(GP!AS24="","",GP!AS24)</f>
        <v/>
      </c>
      <c r="U23" s="319" t="str">
        <f>IF(GP!AV24="","",GP!AV24)</f>
        <v/>
      </c>
      <c r="V23" s="325" t="str">
        <f>IF(GP!BC24="","",GP!BC24)</f>
        <v/>
      </c>
      <c r="W23" s="328" t="str">
        <f>IF(GP!BD24="","",GP!BD24)</f>
        <v/>
      </c>
      <c r="X23" s="329" t="str">
        <f>IF(GP!BE24="","",GP!BE24)</f>
        <v/>
      </c>
      <c r="Y23" s="330" t="str">
        <f>IF(GP!BF24="","",GP!BF24)</f>
        <v/>
      </c>
    </row>
    <row r="24" spans="2:25" ht="16.5" customHeight="1">
      <c r="B24" s="326" t="str">
        <f>IF(GP!D25="","",GP!D25)</f>
        <v/>
      </c>
      <c r="C24" s="327" t="str">
        <f>IF(GP!C25="","",GP!C25)</f>
        <v/>
      </c>
      <c r="D24" s="317" t="str">
        <f>IF(GP!E25="","",GP!E25)</f>
        <v/>
      </c>
      <c r="E24" s="318" t="str">
        <f>IF(GP!F25="","",GP!F25)</f>
        <v/>
      </c>
      <c r="F24" s="319" t="str">
        <f>IF(GP!I25="","",GP!I25)</f>
        <v/>
      </c>
      <c r="G24" s="320" t="str">
        <f>IF(GP!P25="","",GP!P25)</f>
        <v/>
      </c>
      <c r="H24" s="328" t="str">
        <f>IF(GP!Q25="","",GP!Q25)</f>
        <v/>
      </c>
      <c r="I24" s="329" t="str">
        <f>IF(GP!R25="","",GP!R25)</f>
        <v/>
      </c>
      <c r="J24" s="330" t="str">
        <f>IF(GP!S25="","",GP!S25)</f>
        <v/>
      </c>
      <c r="K24" s="319" t="str">
        <f>IF(GP!V25="","",GP!V25)</f>
        <v/>
      </c>
      <c r="L24" s="325" t="str">
        <f>IF(GP!AC25="","",GP!AC25)</f>
        <v/>
      </c>
      <c r="M24" s="328" t="str">
        <f>IF(GP!AD25="","",GP!AD25)</f>
        <v/>
      </c>
      <c r="N24" s="329" t="str">
        <f>IF(GP!AE25="","",GP!AE25)</f>
        <v/>
      </c>
      <c r="O24" s="330" t="str">
        <f>IF(GP!AF25="","",GP!AF25)</f>
        <v/>
      </c>
      <c r="P24" s="319" t="str">
        <f>IF(GP!AI25="","",GP!AI25)</f>
        <v/>
      </c>
      <c r="Q24" s="325" t="str">
        <f>IF(GP!AP25="","",GP!AP25)</f>
        <v/>
      </c>
      <c r="R24" s="328" t="str">
        <f>IF(GP!AQ25="","",GP!AQ25)</f>
        <v/>
      </c>
      <c r="S24" s="329" t="str">
        <f>IF(GP!AR25="","",GP!AR25)</f>
        <v/>
      </c>
      <c r="T24" s="330" t="str">
        <f>IF(GP!AS25="","",GP!AS25)</f>
        <v/>
      </c>
      <c r="U24" s="319" t="str">
        <f>IF(GP!AV25="","",GP!AV25)</f>
        <v/>
      </c>
      <c r="V24" s="325" t="str">
        <f>IF(GP!BC25="","",GP!BC25)</f>
        <v/>
      </c>
      <c r="W24" s="328" t="str">
        <f>IF(GP!BD25="","",GP!BD25)</f>
        <v/>
      </c>
      <c r="X24" s="329" t="str">
        <f>IF(GP!BE25="","",GP!BE25)</f>
        <v/>
      </c>
      <c r="Y24" s="330" t="str">
        <f>IF(GP!BF25="","",GP!BF25)</f>
        <v/>
      </c>
    </row>
    <row r="25" spans="2:25" ht="16.5" customHeight="1">
      <c r="B25" s="326" t="str">
        <f>IF(GP!D26="","",GP!D26)</f>
        <v/>
      </c>
      <c r="C25" s="327" t="str">
        <f>IF(GP!C26="","",GP!C26)</f>
        <v/>
      </c>
      <c r="D25" s="317" t="str">
        <f>IF(GP!E26="","",GP!E26)</f>
        <v/>
      </c>
      <c r="E25" s="318" t="str">
        <f>IF(GP!F26="","",GP!F26)</f>
        <v/>
      </c>
      <c r="F25" s="319" t="str">
        <f>IF(GP!I26="","",GP!I26)</f>
        <v/>
      </c>
      <c r="G25" s="320" t="str">
        <f>IF(GP!P26="","",GP!P26)</f>
        <v/>
      </c>
      <c r="H25" s="328" t="str">
        <f>IF(GP!Q26="","",GP!Q26)</f>
        <v/>
      </c>
      <c r="I25" s="329" t="str">
        <f>IF(GP!R26="","",GP!R26)</f>
        <v/>
      </c>
      <c r="J25" s="330" t="str">
        <f>IF(GP!S26="","",GP!S26)</f>
        <v/>
      </c>
      <c r="K25" s="319" t="str">
        <f>IF(GP!V26="","",GP!V26)</f>
        <v/>
      </c>
      <c r="L25" s="325" t="str">
        <f>IF(GP!AC26="","",GP!AC26)</f>
        <v/>
      </c>
      <c r="M25" s="328" t="str">
        <f>IF(GP!AD26="","",GP!AD26)</f>
        <v/>
      </c>
      <c r="N25" s="329" t="str">
        <f>IF(GP!AE26="","",GP!AE26)</f>
        <v/>
      </c>
      <c r="O25" s="330" t="str">
        <f>IF(GP!AF26="","",GP!AF26)</f>
        <v/>
      </c>
      <c r="P25" s="319" t="str">
        <f>IF(GP!AI26="","",GP!AI26)</f>
        <v/>
      </c>
      <c r="Q25" s="325" t="str">
        <f>IF(GP!AP26="","",GP!AP26)</f>
        <v/>
      </c>
      <c r="R25" s="328" t="str">
        <f>IF(GP!AQ26="","",GP!AQ26)</f>
        <v/>
      </c>
      <c r="S25" s="329" t="str">
        <f>IF(GP!AR26="","",GP!AR26)</f>
        <v/>
      </c>
      <c r="T25" s="330" t="str">
        <f>IF(GP!AS26="","",GP!AS26)</f>
        <v/>
      </c>
      <c r="U25" s="319" t="str">
        <f>IF(GP!AV26="","",GP!AV26)</f>
        <v/>
      </c>
      <c r="V25" s="325" t="str">
        <f>IF(GP!BC26="","",GP!BC26)</f>
        <v/>
      </c>
      <c r="W25" s="328" t="str">
        <f>IF(GP!BD26="","",GP!BD26)</f>
        <v/>
      </c>
      <c r="X25" s="329" t="str">
        <f>IF(GP!BE26="","",GP!BE26)</f>
        <v/>
      </c>
      <c r="Y25" s="330" t="str">
        <f>IF(GP!BF26="","",GP!BF26)</f>
        <v/>
      </c>
    </row>
    <row r="26" spans="2:25" ht="16.5" customHeight="1">
      <c r="B26" s="326" t="str">
        <f>IF(GP!D27="","",GP!D27)</f>
        <v/>
      </c>
      <c r="C26" s="327" t="str">
        <f>IF(GP!C27="","",GP!C27)</f>
        <v/>
      </c>
      <c r="D26" s="317" t="str">
        <f>IF(GP!E27="","",GP!E27)</f>
        <v/>
      </c>
      <c r="E26" s="318" t="str">
        <f>IF(GP!F27="","",GP!F27)</f>
        <v/>
      </c>
      <c r="F26" s="319" t="str">
        <f>IF(GP!I27="","",GP!I27)</f>
        <v/>
      </c>
      <c r="G26" s="320" t="str">
        <f>IF(GP!P27="","",GP!P27)</f>
        <v/>
      </c>
      <c r="H26" s="328" t="str">
        <f>IF(GP!Q27="","",GP!Q27)</f>
        <v/>
      </c>
      <c r="I26" s="329" t="str">
        <f>IF(GP!R27="","",GP!R27)</f>
        <v/>
      </c>
      <c r="J26" s="330" t="str">
        <f>IF(GP!S27="","",GP!S27)</f>
        <v/>
      </c>
      <c r="K26" s="319" t="str">
        <f>IF(GP!V27="","",GP!V27)</f>
        <v/>
      </c>
      <c r="L26" s="325" t="str">
        <f>IF(GP!AC27="","",GP!AC27)</f>
        <v/>
      </c>
      <c r="M26" s="328" t="str">
        <f>IF(GP!AD27="","",GP!AD27)</f>
        <v/>
      </c>
      <c r="N26" s="329" t="str">
        <f>IF(GP!AE27="","",GP!AE27)</f>
        <v/>
      </c>
      <c r="O26" s="330" t="str">
        <f>IF(GP!AF27="","",GP!AF27)</f>
        <v/>
      </c>
      <c r="P26" s="319" t="str">
        <f>IF(GP!AI27="","",GP!AI27)</f>
        <v/>
      </c>
      <c r="Q26" s="325" t="str">
        <f>IF(GP!AP27="","",GP!AP27)</f>
        <v/>
      </c>
      <c r="R26" s="328" t="str">
        <f>IF(GP!AQ27="","",GP!AQ27)</f>
        <v/>
      </c>
      <c r="S26" s="329" t="str">
        <f>IF(GP!AR27="","",GP!AR27)</f>
        <v/>
      </c>
      <c r="T26" s="330" t="str">
        <f>IF(GP!AS27="","",GP!AS27)</f>
        <v/>
      </c>
      <c r="U26" s="319" t="str">
        <f>IF(GP!AV27="","",GP!AV27)</f>
        <v/>
      </c>
      <c r="V26" s="325" t="str">
        <f>IF(GP!BC27="","",GP!BC27)</f>
        <v/>
      </c>
      <c r="W26" s="328" t="str">
        <f>IF(GP!BD27="","",GP!BD27)</f>
        <v/>
      </c>
      <c r="X26" s="329" t="str">
        <f>IF(GP!BE27="","",GP!BE27)</f>
        <v/>
      </c>
      <c r="Y26" s="330" t="str">
        <f>IF(GP!BF27="","",GP!BF27)</f>
        <v/>
      </c>
    </row>
    <row r="27" spans="2:25" ht="16.5" customHeight="1">
      <c r="B27" s="326" t="str">
        <f>IF(GP!D28="","",GP!D28)</f>
        <v/>
      </c>
      <c r="C27" s="327" t="str">
        <f>IF(GP!C28="","",GP!C28)</f>
        <v/>
      </c>
      <c r="D27" s="317" t="str">
        <f>IF(GP!E28="","",GP!E28)</f>
        <v/>
      </c>
      <c r="E27" s="318" t="str">
        <f>IF(GP!F28="","",GP!F28)</f>
        <v/>
      </c>
      <c r="F27" s="319" t="str">
        <f>IF(GP!I28="","",GP!I28)</f>
        <v/>
      </c>
      <c r="G27" s="320" t="str">
        <f>IF(GP!P28="","",GP!P28)</f>
        <v/>
      </c>
      <c r="H27" s="328" t="str">
        <f>IF(GP!Q28="","",GP!Q28)</f>
        <v/>
      </c>
      <c r="I27" s="329" t="str">
        <f>IF(GP!R28="","",GP!R28)</f>
        <v/>
      </c>
      <c r="J27" s="330" t="str">
        <f>IF(GP!S28="","",GP!S28)</f>
        <v/>
      </c>
      <c r="K27" s="319" t="str">
        <f>IF(GP!V28="","",GP!V28)</f>
        <v/>
      </c>
      <c r="L27" s="325" t="str">
        <f>IF(GP!AC28="","",GP!AC28)</f>
        <v/>
      </c>
      <c r="M27" s="328" t="str">
        <f>IF(GP!AD28="","",GP!AD28)</f>
        <v/>
      </c>
      <c r="N27" s="329" t="str">
        <f>IF(GP!AE28="","",GP!AE28)</f>
        <v/>
      </c>
      <c r="O27" s="330" t="str">
        <f>IF(GP!AF28="","",GP!AF28)</f>
        <v/>
      </c>
      <c r="P27" s="319" t="str">
        <f>IF(GP!AI28="","",GP!AI28)</f>
        <v/>
      </c>
      <c r="Q27" s="325" t="str">
        <f>IF(GP!AP28="","",GP!AP28)</f>
        <v/>
      </c>
      <c r="R27" s="328" t="str">
        <f>IF(GP!AQ28="","",GP!AQ28)</f>
        <v/>
      </c>
      <c r="S27" s="329" t="str">
        <f>IF(GP!AR28="","",GP!AR28)</f>
        <v/>
      </c>
      <c r="T27" s="330" t="str">
        <f>IF(GP!AS28="","",GP!AS28)</f>
        <v/>
      </c>
      <c r="U27" s="319" t="str">
        <f>IF(GP!AV28="","",GP!AV28)</f>
        <v/>
      </c>
      <c r="V27" s="325" t="str">
        <f>IF(GP!BC28="","",GP!BC28)</f>
        <v/>
      </c>
      <c r="W27" s="328" t="str">
        <f>IF(GP!BD28="","",GP!BD28)</f>
        <v/>
      </c>
      <c r="X27" s="329" t="str">
        <f>IF(GP!BE28="","",GP!BE28)</f>
        <v/>
      </c>
      <c r="Y27" s="330" t="str">
        <f>IF(GP!BF28="","",GP!BF28)</f>
        <v/>
      </c>
    </row>
    <row r="28" spans="2:25" ht="16.5" customHeight="1">
      <c r="B28" s="326" t="str">
        <f>IF(GP!D29="","",GP!D29)</f>
        <v/>
      </c>
      <c r="C28" s="327" t="str">
        <f>IF(GP!C29="","",GP!C29)</f>
        <v/>
      </c>
      <c r="D28" s="317" t="str">
        <f>IF(GP!E29="","",GP!E29)</f>
        <v/>
      </c>
      <c r="E28" s="318" t="str">
        <f>IF(GP!F29="","",GP!F29)</f>
        <v/>
      </c>
      <c r="F28" s="319" t="str">
        <f>IF(GP!I29="","",GP!I29)</f>
        <v/>
      </c>
      <c r="G28" s="320" t="str">
        <f>IF(GP!P29="","",GP!P29)</f>
        <v/>
      </c>
      <c r="H28" s="328" t="str">
        <f>IF(GP!Q29="","",GP!Q29)</f>
        <v/>
      </c>
      <c r="I28" s="329" t="str">
        <f>IF(GP!R29="","",GP!R29)</f>
        <v/>
      </c>
      <c r="J28" s="330" t="str">
        <f>IF(GP!S29="","",GP!S29)</f>
        <v/>
      </c>
      <c r="K28" s="319" t="str">
        <f>IF(GP!V29="","",GP!V29)</f>
        <v/>
      </c>
      <c r="L28" s="325" t="str">
        <f>IF(GP!AC29="","",GP!AC29)</f>
        <v/>
      </c>
      <c r="M28" s="328" t="str">
        <f>IF(GP!AD29="","",GP!AD29)</f>
        <v/>
      </c>
      <c r="N28" s="329" t="str">
        <f>IF(GP!AE29="","",GP!AE29)</f>
        <v/>
      </c>
      <c r="O28" s="330" t="str">
        <f>IF(GP!AF29="","",GP!AF29)</f>
        <v/>
      </c>
      <c r="P28" s="319" t="str">
        <f>IF(GP!AI29="","",GP!AI29)</f>
        <v/>
      </c>
      <c r="Q28" s="325" t="str">
        <f>IF(GP!AP29="","",GP!AP29)</f>
        <v/>
      </c>
      <c r="R28" s="328" t="str">
        <f>IF(GP!AQ29="","",GP!AQ29)</f>
        <v/>
      </c>
      <c r="S28" s="329" t="str">
        <f>IF(GP!AR29="","",GP!AR29)</f>
        <v/>
      </c>
      <c r="T28" s="330" t="str">
        <f>IF(GP!AS29="","",GP!AS29)</f>
        <v/>
      </c>
      <c r="U28" s="319" t="str">
        <f>IF(GP!AV29="","",GP!AV29)</f>
        <v/>
      </c>
      <c r="V28" s="325" t="str">
        <f>IF(GP!BC29="","",GP!BC29)</f>
        <v/>
      </c>
      <c r="W28" s="328" t="str">
        <f>IF(GP!BD29="","",GP!BD29)</f>
        <v/>
      </c>
      <c r="X28" s="329" t="str">
        <f>IF(GP!BE29="","",GP!BE29)</f>
        <v/>
      </c>
      <c r="Y28" s="330" t="str">
        <f>IF(GP!BF29="","",GP!BF29)</f>
        <v/>
      </c>
    </row>
    <row r="29" spans="2:25" ht="16.5" customHeight="1">
      <c r="B29" s="326" t="str">
        <f>IF(GP!D30="","",GP!D30)</f>
        <v/>
      </c>
      <c r="C29" s="327" t="str">
        <f>IF(GP!C30="","",GP!C30)</f>
        <v/>
      </c>
      <c r="D29" s="317" t="str">
        <f>IF(GP!E30="","",GP!E30)</f>
        <v/>
      </c>
      <c r="E29" s="318" t="str">
        <f>IF(GP!F30="","",GP!F30)</f>
        <v/>
      </c>
      <c r="F29" s="319" t="str">
        <f>IF(GP!I30="","",GP!I30)</f>
        <v/>
      </c>
      <c r="G29" s="320" t="str">
        <f>IF(GP!P30="","",GP!P30)</f>
        <v/>
      </c>
      <c r="H29" s="328" t="str">
        <f>IF(GP!Q30="","",GP!Q30)</f>
        <v/>
      </c>
      <c r="I29" s="329" t="str">
        <f>IF(GP!R30="","",GP!R30)</f>
        <v/>
      </c>
      <c r="J29" s="330" t="str">
        <f>IF(GP!S30="","",GP!S30)</f>
        <v/>
      </c>
      <c r="K29" s="319" t="str">
        <f>IF(GP!V30="","",GP!V30)</f>
        <v/>
      </c>
      <c r="L29" s="325" t="str">
        <f>IF(GP!AC30="","",GP!AC30)</f>
        <v/>
      </c>
      <c r="M29" s="328" t="str">
        <f>IF(GP!AD30="","",GP!AD30)</f>
        <v/>
      </c>
      <c r="N29" s="329" t="str">
        <f>IF(GP!AE30="","",GP!AE30)</f>
        <v/>
      </c>
      <c r="O29" s="330" t="str">
        <f>IF(GP!AF30="","",GP!AF30)</f>
        <v/>
      </c>
      <c r="P29" s="319" t="str">
        <f>IF(GP!AI30="","",GP!AI30)</f>
        <v/>
      </c>
      <c r="Q29" s="325" t="str">
        <f>IF(GP!AP30="","",GP!AP30)</f>
        <v/>
      </c>
      <c r="R29" s="328" t="str">
        <f>IF(GP!AQ30="","",GP!AQ30)</f>
        <v/>
      </c>
      <c r="S29" s="329" t="str">
        <f>IF(GP!AR30="","",GP!AR30)</f>
        <v/>
      </c>
      <c r="T29" s="330" t="str">
        <f>IF(GP!AS30="","",GP!AS30)</f>
        <v/>
      </c>
      <c r="U29" s="319" t="str">
        <f>IF(GP!AV30="","",GP!AV30)</f>
        <v/>
      </c>
      <c r="V29" s="325" t="str">
        <f>IF(GP!BC30="","",GP!BC30)</f>
        <v/>
      </c>
      <c r="W29" s="328" t="str">
        <f>IF(GP!BD30="","",GP!BD30)</f>
        <v/>
      </c>
      <c r="X29" s="329" t="str">
        <f>IF(GP!BE30="","",GP!BE30)</f>
        <v/>
      </c>
      <c r="Y29" s="330" t="str">
        <f>IF(GP!BF30="","",GP!BF30)</f>
        <v/>
      </c>
    </row>
    <row r="30" spans="2:25" ht="16.5" customHeight="1">
      <c r="B30" s="326" t="str">
        <f>IF(GP!D31="","",GP!D31)</f>
        <v/>
      </c>
      <c r="C30" s="327" t="str">
        <f>IF(GP!C31="","",GP!C31)</f>
        <v/>
      </c>
      <c r="D30" s="317" t="str">
        <f>IF(GP!E31="","",GP!E31)</f>
        <v/>
      </c>
      <c r="E30" s="318" t="str">
        <f>IF(GP!F31="","",GP!F31)</f>
        <v/>
      </c>
      <c r="F30" s="319" t="str">
        <f>IF(GP!I31="","",GP!I31)</f>
        <v/>
      </c>
      <c r="G30" s="320" t="str">
        <f>IF(GP!P31="","",GP!P31)</f>
        <v/>
      </c>
      <c r="H30" s="328" t="str">
        <f>IF(GP!Q31="","",GP!Q31)</f>
        <v/>
      </c>
      <c r="I30" s="329" t="str">
        <f>IF(GP!R31="","",GP!R31)</f>
        <v/>
      </c>
      <c r="J30" s="330" t="str">
        <f>IF(GP!S31="","",GP!S31)</f>
        <v/>
      </c>
      <c r="K30" s="319" t="str">
        <f>IF(GP!V31="","",GP!V31)</f>
        <v/>
      </c>
      <c r="L30" s="325" t="str">
        <f>IF(GP!AC31="","",GP!AC31)</f>
        <v/>
      </c>
      <c r="M30" s="328" t="str">
        <f>IF(GP!AD31="","",GP!AD31)</f>
        <v/>
      </c>
      <c r="N30" s="329" t="str">
        <f>IF(GP!AE31="","",GP!AE31)</f>
        <v/>
      </c>
      <c r="O30" s="330" t="str">
        <f>IF(GP!AF31="","",GP!AF31)</f>
        <v/>
      </c>
      <c r="P30" s="319" t="str">
        <f>IF(GP!AI31="","",GP!AI31)</f>
        <v/>
      </c>
      <c r="Q30" s="325" t="str">
        <f>IF(GP!AP31="","",GP!AP31)</f>
        <v/>
      </c>
      <c r="R30" s="328" t="str">
        <f>IF(GP!AQ31="","",GP!AQ31)</f>
        <v/>
      </c>
      <c r="S30" s="329" t="str">
        <f>IF(GP!AR31="","",GP!AR31)</f>
        <v/>
      </c>
      <c r="T30" s="330" t="str">
        <f>IF(GP!AS31="","",GP!AS31)</f>
        <v/>
      </c>
      <c r="U30" s="319" t="str">
        <f>IF(GP!AV31="","",GP!AV31)</f>
        <v/>
      </c>
      <c r="V30" s="325" t="str">
        <f>IF(GP!BC31="","",GP!BC31)</f>
        <v/>
      </c>
      <c r="W30" s="328" t="str">
        <f>IF(GP!BD31="","",GP!BD31)</f>
        <v/>
      </c>
      <c r="X30" s="329" t="str">
        <f>IF(GP!BE31="","",GP!BE31)</f>
        <v/>
      </c>
      <c r="Y30" s="330" t="str">
        <f>IF(GP!BF31="","",GP!BF31)</f>
        <v/>
      </c>
    </row>
    <row r="31" spans="2:25" ht="16.5" customHeight="1">
      <c r="B31" s="326" t="str">
        <f>IF(GP!D32="","",GP!D32)</f>
        <v/>
      </c>
      <c r="C31" s="327" t="str">
        <f>IF(GP!C32="","",GP!C32)</f>
        <v/>
      </c>
      <c r="D31" s="317" t="str">
        <f>IF(GP!E32="","",GP!E32)</f>
        <v/>
      </c>
      <c r="E31" s="318" t="str">
        <f>IF(GP!F32="","",GP!F32)</f>
        <v/>
      </c>
      <c r="F31" s="319" t="str">
        <f>IF(GP!I32="","",GP!I32)</f>
        <v/>
      </c>
      <c r="G31" s="320" t="str">
        <f>IF(GP!P32="","",GP!P32)</f>
        <v/>
      </c>
      <c r="H31" s="328" t="str">
        <f>IF(GP!Q32="","",GP!Q32)</f>
        <v/>
      </c>
      <c r="I31" s="329" t="str">
        <f>IF(GP!R32="","",GP!R32)</f>
        <v/>
      </c>
      <c r="J31" s="330" t="str">
        <f>IF(GP!S32="","",GP!S32)</f>
        <v/>
      </c>
      <c r="K31" s="319" t="str">
        <f>IF(GP!V32="","",GP!V32)</f>
        <v/>
      </c>
      <c r="L31" s="325" t="str">
        <f>IF(GP!AC32="","",GP!AC32)</f>
        <v/>
      </c>
      <c r="M31" s="328" t="str">
        <f>IF(GP!AD32="","",GP!AD32)</f>
        <v/>
      </c>
      <c r="N31" s="329" t="str">
        <f>IF(GP!AE32="","",GP!AE32)</f>
        <v/>
      </c>
      <c r="O31" s="330" t="str">
        <f>IF(GP!AF32="","",GP!AF32)</f>
        <v/>
      </c>
      <c r="P31" s="319" t="str">
        <f>IF(GP!AI32="","",GP!AI32)</f>
        <v/>
      </c>
      <c r="Q31" s="325" t="str">
        <f>IF(GP!AP32="","",GP!AP32)</f>
        <v/>
      </c>
      <c r="R31" s="328" t="str">
        <f>IF(GP!AQ32="","",GP!AQ32)</f>
        <v/>
      </c>
      <c r="S31" s="329" t="str">
        <f>IF(GP!AR32="","",GP!AR32)</f>
        <v/>
      </c>
      <c r="T31" s="330" t="str">
        <f>IF(GP!AS32="","",GP!AS32)</f>
        <v/>
      </c>
      <c r="U31" s="319" t="str">
        <f>IF(GP!AV32="","",GP!AV32)</f>
        <v/>
      </c>
      <c r="V31" s="325" t="str">
        <f>IF(GP!BC32="","",GP!BC32)</f>
        <v/>
      </c>
      <c r="W31" s="328" t="str">
        <f>IF(GP!BD32="","",GP!BD32)</f>
        <v/>
      </c>
      <c r="X31" s="329" t="str">
        <f>IF(GP!BE32="","",GP!BE32)</f>
        <v/>
      </c>
      <c r="Y31" s="330" t="str">
        <f>IF(GP!BF32="","",GP!BF32)</f>
        <v/>
      </c>
    </row>
    <row r="32" spans="2:25" ht="16.5" customHeight="1">
      <c r="B32" s="326" t="str">
        <f>IF(GP!D33="","",GP!D33)</f>
        <v/>
      </c>
      <c r="C32" s="327" t="str">
        <f>IF(GP!C33="","",GP!C33)</f>
        <v/>
      </c>
      <c r="D32" s="317" t="str">
        <f>IF(GP!E33="","",GP!E33)</f>
        <v/>
      </c>
      <c r="E32" s="318" t="str">
        <f>IF(GP!F33="","",GP!F33)</f>
        <v/>
      </c>
      <c r="F32" s="319" t="str">
        <f>IF(GP!I33="","",GP!I33)</f>
        <v/>
      </c>
      <c r="G32" s="320" t="str">
        <f>IF(GP!P33="","",GP!P33)</f>
        <v/>
      </c>
      <c r="H32" s="328" t="str">
        <f>IF(GP!Q33="","",GP!Q33)</f>
        <v/>
      </c>
      <c r="I32" s="329" t="str">
        <f>IF(GP!R33="","",GP!R33)</f>
        <v/>
      </c>
      <c r="J32" s="330" t="str">
        <f>IF(GP!S33="","",GP!S33)</f>
        <v/>
      </c>
      <c r="K32" s="319" t="str">
        <f>IF(GP!V33="","",GP!V33)</f>
        <v/>
      </c>
      <c r="L32" s="325" t="str">
        <f>IF(GP!AC33="","",GP!AC33)</f>
        <v/>
      </c>
      <c r="M32" s="328" t="str">
        <f>IF(GP!AD33="","",GP!AD33)</f>
        <v/>
      </c>
      <c r="N32" s="329" t="str">
        <f>IF(GP!AE33="","",GP!AE33)</f>
        <v/>
      </c>
      <c r="O32" s="330" t="str">
        <f>IF(GP!AF33="","",GP!AF33)</f>
        <v/>
      </c>
      <c r="P32" s="319" t="str">
        <f>IF(GP!AI33="","",GP!AI33)</f>
        <v/>
      </c>
      <c r="Q32" s="325" t="str">
        <f>IF(GP!AP33="","",GP!AP33)</f>
        <v/>
      </c>
      <c r="R32" s="328" t="str">
        <f>IF(GP!AQ33="","",GP!AQ33)</f>
        <v/>
      </c>
      <c r="S32" s="329" t="str">
        <f>IF(GP!AR33="","",GP!AR33)</f>
        <v/>
      </c>
      <c r="T32" s="330" t="str">
        <f>IF(GP!AS33="","",GP!AS33)</f>
        <v/>
      </c>
      <c r="U32" s="319" t="str">
        <f>IF(GP!AV33="","",GP!AV33)</f>
        <v/>
      </c>
      <c r="V32" s="325" t="str">
        <f>IF(GP!BC33="","",GP!BC33)</f>
        <v/>
      </c>
      <c r="W32" s="328" t="str">
        <f>IF(GP!BD33="","",GP!BD33)</f>
        <v/>
      </c>
      <c r="X32" s="329" t="str">
        <f>IF(GP!BE33="","",GP!BE33)</f>
        <v/>
      </c>
      <c r="Y32" s="330" t="str">
        <f>IF(GP!BF33="","",GP!BF33)</f>
        <v/>
      </c>
    </row>
    <row r="33" spans="2:25" ht="16.5" customHeight="1">
      <c r="B33" s="326" t="str">
        <f>IF(GP!D34="","",GP!D34)</f>
        <v/>
      </c>
      <c r="C33" s="327" t="str">
        <f>IF(GP!C34="","",GP!C34)</f>
        <v/>
      </c>
      <c r="D33" s="317" t="str">
        <f>IF(GP!E34="","",GP!E34)</f>
        <v/>
      </c>
      <c r="E33" s="318" t="str">
        <f>IF(GP!F34="","",GP!F34)</f>
        <v/>
      </c>
      <c r="F33" s="319" t="str">
        <f>IF(GP!I34="","",GP!I34)</f>
        <v/>
      </c>
      <c r="G33" s="320" t="str">
        <f>IF(GP!P34="","",GP!P34)</f>
        <v/>
      </c>
      <c r="H33" s="328" t="str">
        <f>IF(GP!Q34="","",GP!Q34)</f>
        <v/>
      </c>
      <c r="I33" s="329" t="str">
        <f>IF(GP!R34="","",GP!R34)</f>
        <v/>
      </c>
      <c r="J33" s="330" t="str">
        <f>IF(GP!S34="","",GP!S34)</f>
        <v/>
      </c>
      <c r="K33" s="319" t="str">
        <f>IF(GP!V34="","",GP!V34)</f>
        <v/>
      </c>
      <c r="L33" s="325" t="str">
        <f>IF(GP!AC34="","",GP!AC34)</f>
        <v/>
      </c>
      <c r="M33" s="328" t="str">
        <f>IF(GP!AD34="","",GP!AD34)</f>
        <v/>
      </c>
      <c r="N33" s="329" t="str">
        <f>IF(GP!AE34="","",GP!AE34)</f>
        <v/>
      </c>
      <c r="O33" s="330" t="str">
        <f>IF(GP!AF34="","",GP!AF34)</f>
        <v/>
      </c>
      <c r="P33" s="319" t="str">
        <f>IF(GP!AI34="","",GP!AI34)</f>
        <v/>
      </c>
      <c r="Q33" s="325" t="str">
        <f>IF(GP!AP34="","",GP!AP34)</f>
        <v/>
      </c>
      <c r="R33" s="328" t="str">
        <f>IF(GP!AQ34="","",GP!AQ34)</f>
        <v/>
      </c>
      <c r="S33" s="329" t="str">
        <f>IF(GP!AR34="","",GP!AR34)</f>
        <v/>
      </c>
      <c r="T33" s="330" t="str">
        <f>IF(GP!AS34="","",GP!AS34)</f>
        <v/>
      </c>
      <c r="U33" s="319" t="str">
        <f>IF(GP!AV34="","",GP!AV34)</f>
        <v/>
      </c>
      <c r="V33" s="325" t="str">
        <f>IF(GP!BC34="","",GP!BC34)</f>
        <v/>
      </c>
      <c r="W33" s="328" t="str">
        <f>IF(GP!BD34="","",GP!BD34)</f>
        <v/>
      </c>
      <c r="X33" s="329" t="str">
        <f>IF(GP!BE34="","",GP!BE34)</f>
        <v/>
      </c>
      <c r="Y33" s="330" t="str">
        <f>IF(GP!BF34="","",GP!BF34)</f>
        <v/>
      </c>
    </row>
    <row r="34" spans="2:25" ht="16.5" customHeight="1">
      <c r="B34" s="326" t="str">
        <f>IF(GP!D35="","",GP!D35)</f>
        <v/>
      </c>
      <c r="C34" s="327" t="str">
        <f>IF(GP!C35="","",GP!C35)</f>
        <v/>
      </c>
      <c r="D34" s="317" t="str">
        <f>IF(GP!E35="","",GP!E35)</f>
        <v/>
      </c>
      <c r="E34" s="318" t="str">
        <f>IF(GP!F35="","",GP!F35)</f>
        <v/>
      </c>
      <c r="F34" s="319" t="str">
        <f>IF(GP!I35="","",GP!I35)</f>
        <v/>
      </c>
      <c r="G34" s="320" t="str">
        <f>IF(GP!P35="","",GP!P35)</f>
        <v/>
      </c>
      <c r="H34" s="328" t="str">
        <f>IF(GP!Q35="","",GP!Q35)</f>
        <v/>
      </c>
      <c r="I34" s="329" t="str">
        <f>IF(GP!R35="","",GP!R35)</f>
        <v/>
      </c>
      <c r="J34" s="330" t="str">
        <f>IF(GP!S35="","",GP!S35)</f>
        <v/>
      </c>
      <c r="K34" s="319" t="str">
        <f>IF(GP!V35="","",GP!V35)</f>
        <v/>
      </c>
      <c r="L34" s="325" t="str">
        <f>IF(GP!AC35="","",GP!AC35)</f>
        <v/>
      </c>
      <c r="M34" s="328" t="str">
        <f>IF(GP!AD35="","",GP!AD35)</f>
        <v/>
      </c>
      <c r="N34" s="329" t="str">
        <f>IF(GP!AE35="","",GP!AE35)</f>
        <v/>
      </c>
      <c r="O34" s="330" t="str">
        <f>IF(GP!AF35="","",GP!AF35)</f>
        <v/>
      </c>
      <c r="P34" s="319" t="str">
        <f>IF(GP!AI35="","",GP!AI35)</f>
        <v/>
      </c>
      <c r="Q34" s="325" t="str">
        <f>IF(GP!AP35="","",GP!AP35)</f>
        <v/>
      </c>
      <c r="R34" s="328" t="str">
        <f>IF(GP!AQ35="","",GP!AQ35)</f>
        <v/>
      </c>
      <c r="S34" s="329" t="str">
        <f>IF(GP!AR35="","",GP!AR35)</f>
        <v/>
      </c>
      <c r="T34" s="330" t="str">
        <f>IF(GP!AS35="","",GP!AS35)</f>
        <v/>
      </c>
      <c r="U34" s="319" t="str">
        <f>IF(GP!AV35="","",GP!AV35)</f>
        <v/>
      </c>
      <c r="V34" s="325" t="str">
        <f>IF(GP!BC35="","",GP!BC35)</f>
        <v/>
      </c>
      <c r="W34" s="328" t="str">
        <f>IF(GP!BD35="","",GP!BD35)</f>
        <v/>
      </c>
      <c r="X34" s="329" t="str">
        <f>IF(GP!BE35="","",GP!BE35)</f>
        <v/>
      </c>
      <c r="Y34" s="330" t="str">
        <f>IF(GP!BF35="","",GP!BF35)</f>
        <v/>
      </c>
    </row>
    <row r="35" spans="2:25" ht="16.5" customHeight="1">
      <c r="B35" s="326" t="str">
        <f>IF(GP!D36="","",GP!D36)</f>
        <v/>
      </c>
      <c r="C35" s="327" t="str">
        <f>IF(GP!C36="","",GP!C36)</f>
        <v/>
      </c>
      <c r="D35" s="317" t="str">
        <f>IF(GP!E36="","",GP!E36)</f>
        <v/>
      </c>
      <c r="E35" s="318" t="str">
        <f>IF(GP!F36="","",GP!F36)</f>
        <v/>
      </c>
      <c r="F35" s="319" t="str">
        <f>IF(GP!I36="","",GP!I36)</f>
        <v/>
      </c>
      <c r="G35" s="320" t="str">
        <f>IF(GP!P36="","",GP!P36)</f>
        <v/>
      </c>
      <c r="H35" s="328" t="str">
        <f>IF(GP!Q36="","",GP!Q36)</f>
        <v/>
      </c>
      <c r="I35" s="329" t="str">
        <f>IF(GP!R36="","",GP!R36)</f>
        <v/>
      </c>
      <c r="J35" s="330" t="str">
        <f>IF(GP!S36="","",GP!S36)</f>
        <v/>
      </c>
      <c r="K35" s="319" t="str">
        <f>IF(GP!V36="","",GP!V36)</f>
        <v/>
      </c>
      <c r="L35" s="325" t="str">
        <f>IF(GP!AC36="","",GP!AC36)</f>
        <v/>
      </c>
      <c r="M35" s="328" t="str">
        <f>IF(GP!AD36="","",GP!AD36)</f>
        <v/>
      </c>
      <c r="N35" s="329" t="str">
        <f>IF(GP!AE36="","",GP!AE36)</f>
        <v/>
      </c>
      <c r="O35" s="330" t="str">
        <f>IF(GP!AF36="","",GP!AF36)</f>
        <v/>
      </c>
      <c r="P35" s="319" t="str">
        <f>IF(GP!AI36="","",GP!AI36)</f>
        <v/>
      </c>
      <c r="Q35" s="325" t="str">
        <f>IF(GP!AP36="","",GP!AP36)</f>
        <v/>
      </c>
      <c r="R35" s="328" t="str">
        <f>IF(GP!AQ36="","",GP!AQ36)</f>
        <v/>
      </c>
      <c r="S35" s="329" t="str">
        <f>IF(GP!AR36="","",GP!AR36)</f>
        <v/>
      </c>
      <c r="T35" s="330" t="str">
        <f>IF(GP!AS36="","",GP!AS36)</f>
        <v/>
      </c>
      <c r="U35" s="319" t="str">
        <f>IF(GP!AV36="","",GP!AV36)</f>
        <v/>
      </c>
      <c r="V35" s="325" t="str">
        <f>IF(GP!BC36="","",GP!BC36)</f>
        <v/>
      </c>
      <c r="W35" s="328" t="str">
        <f>IF(GP!BD36="","",GP!BD36)</f>
        <v/>
      </c>
      <c r="X35" s="329" t="str">
        <f>IF(GP!BE36="","",GP!BE36)</f>
        <v/>
      </c>
      <c r="Y35" s="330" t="str">
        <f>IF(GP!BF36="","",GP!BF36)</f>
        <v/>
      </c>
    </row>
    <row r="36" spans="2:25" ht="16.5" customHeight="1">
      <c r="B36" s="326" t="str">
        <f>IF(GP!D37="","",GP!D37)</f>
        <v/>
      </c>
      <c r="C36" s="327" t="str">
        <f>IF(GP!C37="","",GP!C37)</f>
        <v/>
      </c>
      <c r="D36" s="317" t="str">
        <f>IF(GP!E37="","",GP!E37)</f>
        <v/>
      </c>
      <c r="E36" s="318" t="str">
        <f>IF(GP!F37="","",GP!F37)</f>
        <v/>
      </c>
      <c r="F36" s="319" t="str">
        <f>IF(GP!I37="","",GP!I37)</f>
        <v/>
      </c>
      <c r="G36" s="320" t="str">
        <f>IF(GP!P37="","",GP!P37)</f>
        <v/>
      </c>
      <c r="H36" s="328" t="str">
        <f>IF(GP!Q37="","",GP!Q37)</f>
        <v/>
      </c>
      <c r="I36" s="329" t="str">
        <f>IF(GP!R37="","",GP!R37)</f>
        <v/>
      </c>
      <c r="J36" s="330" t="str">
        <f>IF(GP!S37="","",GP!S37)</f>
        <v/>
      </c>
      <c r="K36" s="319" t="str">
        <f>IF(GP!V37="","",GP!V37)</f>
        <v/>
      </c>
      <c r="L36" s="325" t="str">
        <f>IF(GP!AC37="","",GP!AC37)</f>
        <v/>
      </c>
      <c r="M36" s="328" t="str">
        <f>IF(GP!AD37="","",GP!AD37)</f>
        <v/>
      </c>
      <c r="N36" s="329" t="str">
        <f>IF(GP!AE37="","",GP!AE37)</f>
        <v/>
      </c>
      <c r="O36" s="330" t="str">
        <f>IF(GP!AF37="","",GP!AF37)</f>
        <v/>
      </c>
      <c r="P36" s="319" t="str">
        <f>IF(GP!AI37="","",GP!AI37)</f>
        <v/>
      </c>
      <c r="Q36" s="325" t="str">
        <f>IF(GP!AP37="","",GP!AP37)</f>
        <v/>
      </c>
      <c r="R36" s="328" t="str">
        <f>IF(GP!AQ37="","",GP!AQ37)</f>
        <v/>
      </c>
      <c r="S36" s="329" t="str">
        <f>IF(GP!AR37="","",GP!AR37)</f>
        <v/>
      </c>
      <c r="T36" s="330" t="str">
        <f>IF(GP!AS37="","",GP!AS37)</f>
        <v/>
      </c>
      <c r="U36" s="319" t="str">
        <f>IF(GP!AV37="","",GP!AV37)</f>
        <v/>
      </c>
      <c r="V36" s="325" t="str">
        <f>IF(GP!BC37="","",GP!BC37)</f>
        <v/>
      </c>
      <c r="W36" s="328" t="str">
        <f>IF(GP!BD37="","",GP!BD37)</f>
        <v/>
      </c>
      <c r="X36" s="329" t="str">
        <f>IF(GP!BE37="","",GP!BE37)</f>
        <v/>
      </c>
      <c r="Y36" s="330" t="str">
        <f>IF(GP!BF37="","",GP!BF37)</f>
        <v/>
      </c>
    </row>
    <row r="37" spans="2:25" ht="16.5" customHeight="1">
      <c r="B37" s="326" t="str">
        <f>IF(GP!D38="","",GP!D38)</f>
        <v/>
      </c>
      <c r="C37" s="327" t="str">
        <f>IF(GP!C38="","",GP!C38)</f>
        <v/>
      </c>
      <c r="D37" s="317" t="str">
        <f>IF(GP!E38="","",GP!E38)</f>
        <v/>
      </c>
      <c r="E37" s="318" t="str">
        <f>IF(GP!F38="","",GP!F38)</f>
        <v/>
      </c>
      <c r="F37" s="319" t="str">
        <f>IF(GP!I38="","",GP!I38)</f>
        <v/>
      </c>
      <c r="G37" s="320" t="str">
        <f>IF(GP!P38="","",GP!P38)</f>
        <v/>
      </c>
      <c r="H37" s="328" t="str">
        <f>IF(GP!Q38="","",GP!Q38)</f>
        <v/>
      </c>
      <c r="I37" s="329" t="str">
        <f>IF(GP!R38="","",GP!R38)</f>
        <v/>
      </c>
      <c r="J37" s="330" t="str">
        <f>IF(GP!S38="","",GP!S38)</f>
        <v/>
      </c>
      <c r="K37" s="319" t="str">
        <f>IF(GP!V38="","",GP!V38)</f>
        <v/>
      </c>
      <c r="L37" s="325" t="str">
        <f>IF(GP!AC38="","",GP!AC38)</f>
        <v/>
      </c>
      <c r="M37" s="328" t="str">
        <f>IF(GP!AD38="","",GP!AD38)</f>
        <v/>
      </c>
      <c r="N37" s="329" t="str">
        <f>IF(GP!AE38="","",GP!AE38)</f>
        <v/>
      </c>
      <c r="O37" s="330" t="str">
        <f>IF(GP!AF38="","",GP!AF38)</f>
        <v/>
      </c>
      <c r="P37" s="319" t="str">
        <f>IF(GP!AI38="","",GP!AI38)</f>
        <v/>
      </c>
      <c r="Q37" s="325" t="str">
        <f>IF(GP!AP38="","",GP!AP38)</f>
        <v/>
      </c>
      <c r="R37" s="328" t="str">
        <f>IF(GP!AQ38="","",GP!AQ38)</f>
        <v/>
      </c>
      <c r="S37" s="329" t="str">
        <f>IF(GP!AR38="","",GP!AR38)</f>
        <v/>
      </c>
      <c r="T37" s="330" t="str">
        <f>IF(GP!AS38="","",GP!AS38)</f>
        <v/>
      </c>
      <c r="U37" s="319" t="str">
        <f>IF(GP!AV38="","",GP!AV38)</f>
        <v/>
      </c>
      <c r="V37" s="325" t="str">
        <f>IF(GP!BC38="","",GP!BC38)</f>
        <v/>
      </c>
      <c r="W37" s="328" t="str">
        <f>IF(GP!BD38="","",GP!BD38)</f>
        <v/>
      </c>
      <c r="X37" s="329" t="str">
        <f>IF(GP!BE38="","",GP!BE38)</f>
        <v/>
      </c>
      <c r="Y37" s="330" t="str">
        <f>IF(GP!BF38="","",GP!BF38)</f>
        <v/>
      </c>
    </row>
    <row r="38" spans="2:25" ht="16.5" customHeight="1">
      <c r="B38" s="326" t="str">
        <f>IF(GP!D39="","",GP!D39)</f>
        <v/>
      </c>
      <c r="C38" s="327" t="str">
        <f>IF(GP!C39="","",GP!C39)</f>
        <v/>
      </c>
      <c r="D38" s="317" t="str">
        <f>IF(GP!E39="","",GP!E39)</f>
        <v/>
      </c>
      <c r="E38" s="318" t="str">
        <f>IF(GP!F39="","",GP!F39)</f>
        <v/>
      </c>
      <c r="F38" s="319" t="str">
        <f>IF(GP!I39="","",GP!I39)</f>
        <v/>
      </c>
      <c r="G38" s="320" t="str">
        <f>IF(GP!P39="","",GP!P39)</f>
        <v/>
      </c>
      <c r="H38" s="328" t="str">
        <f>IF(GP!Q39="","",GP!Q39)</f>
        <v/>
      </c>
      <c r="I38" s="329" t="str">
        <f>IF(GP!R39="","",GP!R39)</f>
        <v/>
      </c>
      <c r="J38" s="330" t="str">
        <f>IF(GP!S39="","",GP!S39)</f>
        <v/>
      </c>
      <c r="K38" s="319" t="str">
        <f>IF(GP!V39="","",GP!V39)</f>
        <v/>
      </c>
      <c r="L38" s="325" t="str">
        <f>IF(GP!AC39="","",GP!AC39)</f>
        <v/>
      </c>
      <c r="M38" s="328" t="str">
        <f>IF(GP!AD39="","",GP!AD39)</f>
        <v/>
      </c>
      <c r="N38" s="329" t="str">
        <f>IF(GP!AE39="","",GP!AE39)</f>
        <v/>
      </c>
      <c r="O38" s="330" t="str">
        <f>IF(GP!AF39="","",GP!AF39)</f>
        <v/>
      </c>
      <c r="P38" s="319" t="str">
        <f>IF(GP!AI39="","",GP!AI39)</f>
        <v/>
      </c>
      <c r="Q38" s="325" t="str">
        <f>IF(GP!AP39="","",GP!AP39)</f>
        <v/>
      </c>
      <c r="R38" s="328" t="str">
        <f>IF(GP!AQ39="","",GP!AQ39)</f>
        <v/>
      </c>
      <c r="S38" s="329" t="str">
        <f>IF(GP!AR39="","",GP!AR39)</f>
        <v/>
      </c>
      <c r="T38" s="330" t="str">
        <f>IF(GP!AS39="","",GP!AS39)</f>
        <v/>
      </c>
      <c r="U38" s="319" t="str">
        <f>IF(GP!AV39="","",GP!AV39)</f>
        <v/>
      </c>
      <c r="V38" s="325" t="str">
        <f>IF(GP!BC39="","",GP!BC39)</f>
        <v/>
      </c>
      <c r="W38" s="328" t="str">
        <f>IF(GP!BD39="","",GP!BD39)</f>
        <v/>
      </c>
      <c r="X38" s="329" t="str">
        <f>IF(GP!BE39="","",GP!BE39)</f>
        <v/>
      </c>
      <c r="Y38" s="330" t="str">
        <f>IF(GP!BF39="","",GP!BF39)</f>
        <v/>
      </c>
    </row>
    <row r="39" spans="2:25" ht="16.5" customHeight="1">
      <c r="B39" s="326" t="str">
        <f>IF(GP!D40="","",GP!D40)</f>
        <v/>
      </c>
      <c r="C39" s="327" t="str">
        <f>IF(GP!C40="","",GP!C40)</f>
        <v/>
      </c>
      <c r="D39" s="317" t="str">
        <f>IF(GP!E40="","",GP!E40)</f>
        <v/>
      </c>
      <c r="E39" s="318" t="str">
        <f>IF(GP!F40="","",GP!F40)</f>
        <v/>
      </c>
      <c r="F39" s="319" t="str">
        <f>IF(GP!I40="","",GP!I40)</f>
        <v/>
      </c>
      <c r="G39" s="320" t="str">
        <f>IF(GP!P40="","",GP!P40)</f>
        <v/>
      </c>
      <c r="H39" s="328" t="str">
        <f>IF(GP!Q40="","",GP!Q40)</f>
        <v/>
      </c>
      <c r="I39" s="329" t="str">
        <f>IF(GP!R40="","",GP!R40)</f>
        <v/>
      </c>
      <c r="J39" s="330" t="str">
        <f>IF(GP!S40="","",GP!S40)</f>
        <v/>
      </c>
      <c r="K39" s="319" t="str">
        <f>IF(GP!V40="","",GP!V40)</f>
        <v/>
      </c>
      <c r="L39" s="325" t="str">
        <f>IF(GP!AC40="","",GP!AC40)</f>
        <v/>
      </c>
      <c r="M39" s="328" t="str">
        <f>IF(GP!AD40="","",GP!AD40)</f>
        <v/>
      </c>
      <c r="N39" s="329" t="str">
        <f>IF(GP!AE40="","",GP!AE40)</f>
        <v/>
      </c>
      <c r="O39" s="330" t="str">
        <f>IF(GP!AF40="","",GP!AF40)</f>
        <v/>
      </c>
      <c r="P39" s="319" t="str">
        <f>IF(GP!AI40="","",GP!AI40)</f>
        <v/>
      </c>
      <c r="Q39" s="325" t="str">
        <f>IF(GP!AP40="","",GP!AP40)</f>
        <v/>
      </c>
      <c r="R39" s="328" t="str">
        <f>IF(GP!AQ40="","",GP!AQ40)</f>
        <v/>
      </c>
      <c r="S39" s="329" t="str">
        <f>IF(GP!AR40="","",GP!AR40)</f>
        <v/>
      </c>
      <c r="T39" s="330" t="str">
        <f>IF(GP!AS40="","",GP!AS40)</f>
        <v/>
      </c>
      <c r="U39" s="319" t="str">
        <f>IF(GP!AV40="","",GP!AV40)</f>
        <v/>
      </c>
      <c r="V39" s="325" t="str">
        <f>IF(GP!BC40="","",GP!BC40)</f>
        <v/>
      </c>
      <c r="W39" s="328" t="str">
        <f>IF(GP!BD40="","",GP!BD40)</f>
        <v/>
      </c>
      <c r="X39" s="329" t="str">
        <f>IF(GP!BE40="","",GP!BE40)</f>
        <v/>
      </c>
      <c r="Y39" s="330" t="str">
        <f>IF(GP!BF40="","",GP!BF40)</f>
        <v/>
      </c>
    </row>
    <row r="40" spans="2:25" ht="16.5" customHeight="1">
      <c r="B40" s="326" t="str">
        <f>IF(GP!D41="","",GP!D41)</f>
        <v/>
      </c>
      <c r="C40" s="327" t="str">
        <f>IF(GP!C41="","",GP!C41)</f>
        <v/>
      </c>
      <c r="D40" s="317" t="str">
        <f>IF(GP!E41="","",GP!E41)</f>
        <v/>
      </c>
      <c r="E40" s="318" t="str">
        <f>IF(GP!F41="","",GP!F41)</f>
        <v/>
      </c>
      <c r="F40" s="319" t="str">
        <f>IF(GP!I41="","",GP!I41)</f>
        <v/>
      </c>
      <c r="G40" s="320" t="str">
        <f>IF(GP!P41="","",GP!P41)</f>
        <v/>
      </c>
      <c r="H40" s="328" t="str">
        <f>IF(GP!Q41="","",GP!Q41)</f>
        <v/>
      </c>
      <c r="I40" s="329" t="str">
        <f>IF(GP!R41="","",GP!R41)</f>
        <v/>
      </c>
      <c r="J40" s="330" t="str">
        <f>IF(GP!S41="","",GP!S41)</f>
        <v/>
      </c>
      <c r="K40" s="319" t="str">
        <f>IF(GP!V41="","",GP!V41)</f>
        <v/>
      </c>
      <c r="L40" s="325" t="str">
        <f>IF(GP!AC41="","",GP!AC41)</f>
        <v/>
      </c>
      <c r="M40" s="328" t="str">
        <f>IF(GP!AD41="","",GP!AD41)</f>
        <v/>
      </c>
      <c r="N40" s="329" t="str">
        <f>IF(GP!AE41="","",GP!AE41)</f>
        <v/>
      </c>
      <c r="O40" s="330" t="str">
        <f>IF(GP!AF41="","",GP!AF41)</f>
        <v/>
      </c>
      <c r="P40" s="319" t="str">
        <f>IF(GP!AI41="","",GP!AI41)</f>
        <v/>
      </c>
      <c r="Q40" s="325" t="str">
        <f>IF(GP!AP41="","",GP!AP41)</f>
        <v/>
      </c>
      <c r="R40" s="328" t="str">
        <f>IF(GP!AQ41="","",GP!AQ41)</f>
        <v/>
      </c>
      <c r="S40" s="329" t="str">
        <f>IF(GP!AR41="","",GP!AR41)</f>
        <v/>
      </c>
      <c r="T40" s="330" t="str">
        <f>IF(GP!AS41="","",GP!AS41)</f>
        <v/>
      </c>
      <c r="U40" s="319" t="str">
        <f>IF(GP!AV41="","",GP!AV41)</f>
        <v/>
      </c>
      <c r="V40" s="325" t="str">
        <f>IF(GP!BC41="","",GP!BC41)</f>
        <v/>
      </c>
      <c r="W40" s="328" t="str">
        <f>IF(GP!BD41="","",GP!BD41)</f>
        <v/>
      </c>
      <c r="X40" s="329" t="str">
        <f>IF(GP!BE41="","",GP!BE41)</f>
        <v/>
      </c>
      <c r="Y40" s="330" t="str">
        <f>IF(GP!BF41="","",GP!BF41)</f>
        <v/>
      </c>
    </row>
    <row r="41" spans="2:25" ht="16.5" customHeight="1">
      <c r="B41" s="326" t="str">
        <f>IF(GP!D42="","",GP!D42)</f>
        <v/>
      </c>
      <c r="C41" s="327" t="str">
        <f>IF(GP!C42="","",GP!C42)</f>
        <v/>
      </c>
      <c r="D41" s="317" t="str">
        <f>IF(GP!E42="","",GP!E42)</f>
        <v/>
      </c>
      <c r="E41" s="318" t="str">
        <f>IF(GP!F42="","",GP!F42)</f>
        <v/>
      </c>
      <c r="F41" s="319" t="str">
        <f>IF(GP!I42="","",GP!I42)</f>
        <v/>
      </c>
      <c r="G41" s="320" t="str">
        <f>IF(GP!P42="","",GP!P42)</f>
        <v/>
      </c>
      <c r="H41" s="328" t="str">
        <f>IF(GP!Q42="","",GP!Q42)</f>
        <v/>
      </c>
      <c r="I41" s="329" t="str">
        <f>IF(GP!R42="","",GP!R42)</f>
        <v/>
      </c>
      <c r="J41" s="330" t="str">
        <f>IF(GP!S42="","",GP!S42)</f>
        <v/>
      </c>
      <c r="K41" s="319" t="str">
        <f>IF(GP!V42="","",GP!V42)</f>
        <v/>
      </c>
      <c r="L41" s="325" t="str">
        <f>IF(GP!AC42="","",GP!AC42)</f>
        <v/>
      </c>
      <c r="M41" s="328" t="str">
        <f>IF(GP!AD42="","",GP!AD42)</f>
        <v/>
      </c>
      <c r="N41" s="329" t="str">
        <f>IF(GP!AE42="","",GP!AE42)</f>
        <v/>
      </c>
      <c r="O41" s="330" t="str">
        <f>IF(GP!AF42="","",GP!AF42)</f>
        <v/>
      </c>
      <c r="P41" s="319" t="str">
        <f>IF(GP!AI42="","",GP!AI42)</f>
        <v/>
      </c>
      <c r="Q41" s="325" t="str">
        <f>IF(GP!AP42="","",GP!AP42)</f>
        <v/>
      </c>
      <c r="R41" s="328" t="str">
        <f>IF(GP!AQ42="","",GP!AQ42)</f>
        <v/>
      </c>
      <c r="S41" s="329" t="str">
        <f>IF(GP!AR42="","",GP!AR42)</f>
        <v/>
      </c>
      <c r="T41" s="330" t="str">
        <f>IF(GP!AS42="","",GP!AS42)</f>
        <v/>
      </c>
      <c r="U41" s="319" t="str">
        <f>IF(GP!AV42="","",GP!AV42)</f>
        <v/>
      </c>
      <c r="V41" s="325" t="str">
        <f>IF(GP!BC42="","",GP!BC42)</f>
        <v/>
      </c>
      <c r="W41" s="328" t="str">
        <f>IF(GP!BD42="","",GP!BD42)</f>
        <v/>
      </c>
      <c r="X41" s="329" t="str">
        <f>IF(GP!BE42="","",GP!BE42)</f>
        <v/>
      </c>
      <c r="Y41" s="330" t="str">
        <f>IF(GP!BF42="","",GP!BF42)</f>
        <v/>
      </c>
    </row>
    <row r="42" spans="2:25" ht="16.5" customHeight="1">
      <c r="B42" s="326" t="str">
        <f>IF(GP!D43="","",GP!D43)</f>
        <v/>
      </c>
      <c r="C42" s="327" t="str">
        <f>IF(GP!C43="","",GP!C43)</f>
        <v/>
      </c>
      <c r="D42" s="317" t="str">
        <f>IF(GP!E43="","",GP!E43)</f>
        <v/>
      </c>
      <c r="E42" s="318" t="str">
        <f>IF(GP!F43="","",GP!F43)</f>
        <v/>
      </c>
      <c r="F42" s="319" t="str">
        <f>IF(GP!I43="","",GP!I43)</f>
        <v/>
      </c>
      <c r="G42" s="320" t="str">
        <f>IF(GP!P43="","",GP!P43)</f>
        <v/>
      </c>
      <c r="H42" s="328" t="str">
        <f>IF(GP!Q43="","",GP!Q43)</f>
        <v/>
      </c>
      <c r="I42" s="329" t="str">
        <f>IF(GP!R43="","",GP!R43)</f>
        <v/>
      </c>
      <c r="J42" s="330" t="str">
        <f>IF(GP!S43="","",GP!S43)</f>
        <v/>
      </c>
      <c r="K42" s="319" t="str">
        <f>IF(GP!V43="","",GP!V43)</f>
        <v/>
      </c>
      <c r="L42" s="325" t="str">
        <f>IF(GP!AC43="","",GP!AC43)</f>
        <v/>
      </c>
      <c r="M42" s="328" t="str">
        <f>IF(GP!AD43="","",GP!AD43)</f>
        <v/>
      </c>
      <c r="N42" s="329" t="str">
        <f>IF(GP!AE43="","",GP!AE43)</f>
        <v/>
      </c>
      <c r="O42" s="330" t="str">
        <f>IF(GP!AF43="","",GP!AF43)</f>
        <v/>
      </c>
      <c r="P42" s="319" t="str">
        <f>IF(GP!AI43="","",GP!AI43)</f>
        <v/>
      </c>
      <c r="Q42" s="325" t="str">
        <f>IF(GP!AP43="","",GP!AP43)</f>
        <v/>
      </c>
      <c r="R42" s="328" t="str">
        <f>IF(GP!AQ43="","",GP!AQ43)</f>
        <v/>
      </c>
      <c r="S42" s="329" t="str">
        <f>IF(GP!AR43="","",GP!AR43)</f>
        <v/>
      </c>
      <c r="T42" s="330" t="str">
        <f>IF(GP!AS43="","",GP!AS43)</f>
        <v/>
      </c>
      <c r="U42" s="319" t="str">
        <f>IF(GP!AV43="","",GP!AV43)</f>
        <v/>
      </c>
      <c r="V42" s="325" t="str">
        <f>IF(GP!BC43="","",GP!BC43)</f>
        <v/>
      </c>
      <c r="W42" s="328" t="str">
        <f>IF(GP!BD43="","",GP!BD43)</f>
        <v/>
      </c>
      <c r="X42" s="329" t="str">
        <f>IF(GP!BE43="","",GP!BE43)</f>
        <v/>
      </c>
      <c r="Y42" s="330" t="str">
        <f>IF(GP!BF43="","",GP!BF43)</f>
        <v/>
      </c>
    </row>
    <row r="43" spans="2:25" ht="16.5" customHeight="1">
      <c r="B43" s="326" t="str">
        <f>IF(GP!D44="","",GP!D44)</f>
        <v/>
      </c>
      <c r="C43" s="327" t="str">
        <f>IF(GP!C44="","",GP!C44)</f>
        <v/>
      </c>
      <c r="D43" s="317" t="str">
        <f>IF(GP!E44="","",GP!E44)</f>
        <v/>
      </c>
      <c r="E43" s="318" t="str">
        <f>IF(GP!F44="","",GP!F44)</f>
        <v/>
      </c>
      <c r="F43" s="319" t="str">
        <f>IF(GP!I44="","",GP!I44)</f>
        <v/>
      </c>
      <c r="G43" s="320" t="str">
        <f>IF(GP!P44="","",GP!P44)</f>
        <v/>
      </c>
      <c r="H43" s="328" t="str">
        <f>IF(GP!Q44="","",GP!Q44)</f>
        <v/>
      </c>
      <c r="I43" s="329" t="str">
        <f>IF(GP!R44="","",GP!R44)</f>
        <v/>
      </c>
      <c r="J43" s="330" t="str">
        <f>IF(GP!S44="","",GP!S44)</f>
        <v/>
      </c>
      <c r="K43" s="319" t="str">
        <f>IF(GP!V44="","",GP!V44)</f>
        <v/>
      </c>
      <c r="L43" s="325" t="str">
        <f>IF(GP!AC44="","",GP!AC44)</f>
        <v/>
      </c>
      <c r="M43" s="328" t="str">
        <f>IF(GP!AD44="","",GP!AD44)</f>
        <v/>
      </c>
      <c r="N43" s="329" t="str">
        <f>IF(GP!AE44="","",GP!AE44)</f>
        <v/>
      </c>
      <c r="O43" s="330" t="str">
        <f>IF(GP!AF44="","",GP!AF44)</f>
        <v/>
      </c>
      <c r="P43" s="319" t="str">
        <f>IF(GP!AI44="","",GP!AI44)</f>
        <v/>
      </c>
      <c r="Q43" s="325" t="str">
        <f>IF(GP!AP44="","",GP!AP44)</f>
        <v/>
      </c>
      <c r="R43" s="328" t="str">
        <f>IF(GP!AQ44="","",GP!AQ44)</f>
        <v/>
      </c>
      <c r="S43" s="329" t="str">
        <f>IF(GP!AR44="","",GP!AR44)</f>
        <v/>
      </c>
      <c r="T43" s="330" t="str">
        <f>IF(GP!AS44="","",GP!AS44)</f>
        <v/>
      </c>
      <c r="U43" s="319" t="str">
        <f>IF(GP!AV44="","",GP!AV44)</f>
        <v/>
      </c>
      <c r="V43" s="325" t="str">
        <f>IF(GP!BC44="","",GP!BC44)</f>
        <v/>
      </c>
      <c r="W43" s="328" t="str">
        <f>IF(GP!BD44="","",GP!BD44)</f>
        <v/>
      </c>
      <c r="X43" s="329" t="str">
        <f>IF(GP!BE44="","",GP!BE44)</f>
        <v/>
      </c>
      <c r="Y43" s="330" t="str">
        <f>IF(GP!BF44="","",GP!BF44)</f>
        <v/>
      </c>
    </row>
    <row r="44" spans="2:25" ht="16.5" customHeight="1">
      <c r="B44" s="326" t="str">
        <f>IF(GP!D45="","",GP!D45)</f>
        <v/>
      </c>
      <c r="C44" s="327" t="str">
        <f>IF(GP!C45="","",GP!C45)</f>
        <v/>
      </c>
      <c r="D44" s="317" t="str">
        <f>IF(GP!E45="","",GP!E45)</f>
        <v/>
      </c>
      <c r="E44" s="318" t="str">
        <f>IF(GP!F45="","",GP!F45)</f>
        <v/>
      </c>
      <c r="F44" s="319" t="str">
        <f>IF(GP!I45="","",GP!I45)</f>
        <v/>
      </c>
      <c r="G44" s="320" t="str">
        <f>IF(GP!P45="","",GP!P45)</f>
        <v/>
      </c>
      <c r="H44" s="328" t="str">
        <f>IF(GP!Q45="","",GP!Q45)</f>
        <v/>
      </c>
      <c r="I44" s="329" t="str">
        <f>IF(GP!R45="","",GP!R45)</f>
        <v/>
      </c>
      <c r="J44" s="330" t="str">
        <f>IF(GP!S45="","",GP!S45)</f>
        <v/>
      </c>
      <c r="K44" s="319" t="str">
        <f>IF(GP!V45="","",GP!V45)</f>
        <v/>
      </c>
      <c r="L44" s="325" t="str">
        <f>IF(GP!AC45="","",GP!AC45)</f>
        <v/>
      </c>
      <c r="M44" s="328" t="str">
        <f>IF(GP!AD45="","",GP!AD45)</f>
        <v/>
      </c>
      <c r="N44" s="329" t="str">
        <f>IF(GP!AE45="","",GP!AE45)</f>
        <v/>
      </c>
      <c r="O44" s="330" t="str">
        <f>IF(GP!AF45="","",GP!AF45)</f>
        <v/>
      </c>
      <c r="P44" s="319" t="str">
        <f>IF(GP!AI45="","",GP!AI45)</f>
        <v/>
      </c>
      <c r="Q44" s="325" t="str">
        <f>IF(GP!AP45="","",GP!AP45)</f>
        <v/>
      </c>
      <c r="R44" s="328" t="str">
        <f>IF(GP!AQ45="","",GP!AQ45)</f>
        <v/>
      </c>
      <c r="S44" s="329" t="str">
        <f>IF(GP!AR45="","",GP!AR45)</f>
        <v/>
      </c>
      <c r="T44" s="330" t="str">
        <f>IF(GP!AS45="","",GP!AS45)</f>
        <v/>
      </c>
      <c r="U44" s="319" t="str">
        <f>IF(GP!AV45="","",GP!AV45)</f>
        <v/>
      </c>
      <c r="V44" s="325" t="str">
        <f>IF(GP!BC45="","",GP!BC45)</f>
        <v/>
      </c>
      <c r="W44" s="328" t="str">
        <f>IF(GP!BD45="","",GP!BD45)</f>
        <v/>
      </c>
      <c r="X44" s="329" t="str">
        <f>IF(GP!BE45="","",GP!BE45)</f>
        <v/>
      </c>
      <c r="Y44" s="330" t="str">
        <f>IF(GP!BF45="","",GP!BF45)</f>
        <v/>
      </c>
    </row>
    <row r="45" spans="2:25" ht="16.5" customHeight="1">
      <c r="B45" s="326" t="str">
        <f>IF(GP!D46="","",GP!D46)</f>
        <v/>
      </c>
      <c r="C45" s="327" t="str">
        <f>IF(GP!C46="","",GP!C46)</f>
        <v/>
      </c>
      <c r="D45" s="317" t="str">
        <f>IF(GP!E46="","",GP!E46)</f>
        <v/>
      </c>
      <c r="E45" s="318" t="str">
        <f>IF(GP!F46="","",GP!F46)</f>
        <v/>
      </c>
      <c r="F45" s="319" t="str">
        <f>IF(GP!I46="","",GP!I46)</f>
        <v/>
      </c>
      <c r="G45" s="320" t="str">
        <f>IF(GP!P46="","",GP!P46)</f>
        <v/>
      </c>
      <c r="H45" s="328" t="str">
        <f>IF(GP!Q46="","",GP!Q46)</f>
        <v/>
      </c>
      <c r="I45" s="329" t="str">
        <f>IF(GP!R46="","",GP!R46)</f>
        <v/>
      </c>
      <c r="J45" s="330" t="str">
        <f>IF(GP!S46="","",GP!S46)</f>
        <v/>
      </c>
      <c r="K45" s="319" t="str">
        <f>IF(GP!V46="","",GP!V46)</f>
        <v/>
      </c>
      <c r="L45" s="325" t="str">
        <f>IF(GP!AC46="","",GP!AC46)</f>
        <v/>
      </c>
      <c r="M45" s="328" t="str">
        <f>IF(GP!AD46="","",GP!AD46)</f>
        <v/>
      </c>
      <c r="N45" s="329" t="str">
        <f>IF(GP!AE46="","",GP!AE46)</f>
        <v/>
      </c>
      <c r="O45" s="330" t="str">
        <f>IF(GP!AF46="","",GP!AF46)</f>
        <v/>
      </c>
      <c r="P45" s="319" t="str">
        <f>IF(GP!AI46="","",GP!AI46)</f>
        <v/>
      </c>
      <c r="Q45" s="325" t="str">
        <f>IF(GP!AP46="","",GP!AP46)</f>
        <v/>
      </c>
      <c r="R45" s="328" t="str">
        <f>IF(GP!AQ46="","",GP!AQ46)</f>
        <v/>
      </c>
      <c r="S45" s="329" t="str">
        <f>IF(GP!AR46="","",GP!AR46)</f>
        <v/>
      </c>
      <c r="T45" s="330" t="str">
        <f>IF(GP!AS46="","",GP!AS46)</f>
        <v/>
      </c>
      <c r="U45" s="319" t="str">
        <f>IF(GP!AV46="","",GP!AV46)</f>
        <v/>
      </c>
      <c r="V45" s="325" t="str">
        <f>IF(GP!BC46="","",GP!BC46)</f>
        <v/>
      </c>
      <c r="W45" s="328" t="str">
        <f>IF(GP!BD46="","",GP!BD46)</f>
        <v/>
      </c>
      <c r="X45" s="329" t="str">
        <f>IF(GP!BE46="","",GP!BE46)</f>
        <v/>
      </c>
      <c r="Y45" s="330" t="str">
        <f>IF(GP!BF46="","",GP!BF46)</f>
        <v/>
      </c>
    </row>
    <row r="46" spans="2:25" ht="16.5" customHeight="1">
      <c r="B46" s="326" t="str">
        <f>IF(GP!D47="","",GP!D47)</f>
        <v/>
      </c>
      <c r="C46" s="327" t="str">
        <f>IF(GP!C47="","",GP!C47)</f>
        <v/>
      </c>
      <c r="D46" s="317" t="str">
        <f>IF(GP!E47="","",GP!E47)</f>
        <v/>
      </c>
      <c r="E46" s="318" t="str">
        <f>IF(GP!F47="","",GP!F47)</f>
        <v/>
      </c>
      <c r="F46" s="319" t="str">
        <f>IF(GP!I47="","",GP!I47)</f>
        <v/>
      </c>
      <c r="G46" s="320" t="str">
        <f>IF(GP!P47="","",GP!P47)</f>
        <v/>
      </c>
      <c r="H46" s="328" t="str">
        <f>IF(GP!Q47="","",GP!Q47)</f>
        <v/>
      </c>
      <c r="I46" s="329" t="str">
        <f>IF(GP!R47="","",GP!R47)</f>
        <v/>
      </c>
      <c r="J46" s="330" t="str">
        <f>IF(GP!S47="","",GP!S47)</f>
        <v/>
      </c>
      <c r="K46" s="319" t="str">
        <f>IF(GP!V47="","",GP!V47)</f>
        <v/>
      </c>
      <c r="L46" s="325" t="str">
        <f>IF(GP!AC47="","",GP!AC47)</f>
        <v/>
      </c>
      <c r="M46" s="328" t="str">
        <f>IF(GP!AD47="","",GP!AD47)</f>
        <v/>
      </c>
      <c r="N46" s="329" t="str">
        <f>IF(GP!AE47="","",GP!AE47)</f>
        <v/>
      </c>
      <c r="O46" s="330" t="str">
        <f>IF(GP!AF47="","",GP!AF47)</f>
        <v/>
      </c>
      <c r="P46" s="319" t="str">
        <f>IF(GP!AI47="","",GP!AI47)</f>
        <v/>
      </c>
      <c r="Q46" s="325" t="str">
        <f>IF(GP!AP47="","",GP!AP47)</f>
        <v/>
      </c>
      <c r="R46" s="328" t="str">
        <f>IF(GP!AQ47="","",GP!AQ47)</f>
        <v/>
      </c>
      <c r="S46" s="329" t="str">
        <f>IF(GP!AR47="","",GP!AR47)</f>
        <v/>
      </c>
      <c r="T46" s="330" t="str">
        <f>IF(GP!AS47="","",GP!AS47)</f>
        <v/>
      </c>
      <c r="U46" s="319" t="str">
        <f>IF(GP!AV47="","",GP!AV47)</f>
        <v/>
      </c>
      <c r="V46" s="325" t="str">
        <f>IF(GP!BC47="","",GP!BC47)</f>
        <v/>
      </c>
      <c r="W46" s="328" t="str">
        <f>IF(GP!BD47="","",GP!BD47)</f>
        <v/>
      </c>
      <c r="X46" s="329" t="str">
        <f>IF(GP!BE47="","",GP!BE47)</f>
        <v/>
      </c>
      <c r="Y46" s="330" t="str">
        <f>IF(GP!BF47="","",GP!BF47)</f>
        <v/>
      </c>
    </row>
    <row r="47" spans="2:25" ht="16.5" customHeight="1">
      <c r="B47" s="326" t="str">
        <f>IF(GP!D48="","",GP!D48)</f>
        <v/>
      </c>
      <c r="C47" s="327" t="str">
        <f>IF(GP!C48="","",GP!C48)</f>
        <v/>
      </c>
      <c r="D47" s="317" t="str">
        <f>IF(GP!E48="","",GP!E48)</f>
        <v/>
      </c>
      <c r="E47" s="318" t="str">
        <f>IF(GP!F48="","",GP!F48)</f>
        <v/>
      </c>
      <c r="F47" s="319" t="str">
        <f>IF(GP!I48="","",GP!I48)</f>
        <v/>
      </c>
      <c r="G47" s="320" t="str">
        <f>IF(GP!P48="","",GP!P48)</f>
        <v/>
      </c>
      <c r="H47" s="328" t="str">
        <f>IF(GP!Q48="","",GP!Q48)</f>
        <v/>
      </c>
      <c r="I47" s="329" t="str">
        <f>IF(GP!R48="","",GP!R48)</f>
        <v/>
      </c>
      <c r="J47" s="330" t="str">
        <f>IF(GP!S48="","",GP!S48)</f>
        <v/>
      </c>
      <c r="K47" s="319" t="str">
        <f>IF(GP!V48="","",GP!V48)</f>
        <v/>
      </c>
      <c r="L47" s="325" t="str">
        <f>IF(GP!AC48="","",GP!AC48)</f>
        <v/>
      </c>
      <c r="M47" s="328" t="str">
        <f>IF(GP!AD48="","",GP!AD48)</f>
        <v/>
      </c>
      <c r="N47" s="329" t="str">
        <f>IF(GP!AE48="","",GP!AE48)</f>
        <v/>
      </c>
      <c r="O47" s="330" t="str">
        <f>IF(GP!AF48="","",GP!AF48)</f>
        <v/>
      </c>
      <c r="P47" s="319" t="str">
        <f>IF(GP!AI48="","",GP!AI48)</f>
        <v/>
      </c>
      <c r="Q47" s="325" t="str">
        <f>IF(GP!AP48="","",GP!AP48)</f>
        <v/>
      </c>
      <c r="R47" s="328" t="str">
        <f>IF(GP!AQ48="","",GP!AQ48)</f>
        <v/>
      </c>
      <c r="S47" s="329" t="str">
        <f>IF(GP!AR48="","",GP!AR48)</f>
        <v/>
      </c>
      <c r="T47" s="330" t="str">
        <f>IF(GP!AS48="","",GP!AS48)</f>
        <v/>
      </c>
      <c r="U47" s="319" t="str">
        <f>IF(GP!AV48="","",GP!AV48)</f>
        <v/>
      </c>
      <c r="V47" s="325" t="str">
        <f>IF(GP!BC48="","",GP!BC48)</f>
        <v/>
      </c>
      <c r="W47" s="328" t="str">
        <f>IF(GP!BD48="","",GP!BD48)</f>
        <v/>
      </c>
      <c r="X47" s="329" t="str">
        <f>IF(GP!BE48="","",GP!BE48)</f>
        <v/>
      </c>
      <c r="Y47" s="330" t="str">
        <f>IF(GP!BF48="","",GP!BF48)</f>
        <v/>
      </c>
    </row>
    <row r="48" spans="2:25" ht="16.5" customHeight="1">
      <c r="B48" s="326" t="str">
        <f>IF(GP!D49="","",GP!D49)</f>
        <v/>
      </c>
      <c r="C48" s="327" t="str">
        <f>IF(GP!C49="","",GP!C49)</f>
        <v/>
      </c>
      <c r="D48" s="317" t="str">
        <f>IF(GP!E49="","",GP!E49)</f>
        <v/>
      </c>
      <c r="E48" s="318" t="str">
        <f>IF(GP!F49="","",GP!F49)</f>
        <v/>
      </c>
      <c r="F48" s="319" t="str">
        <f>IF(GP!I49="","",GP!I49)</f>
        <v/>
      </c>
      <c r="G48" s="320" t="str">
        <f>IF(GP!P49="","",GP!P49)</f>
        <v/>
      </c>
      <c r="H48" s="328" t="str">
        <f>IF(GP!Q49="","",GP!Q49)</f>
        <v/>
      </c>
      <c r="I48" s="329" t="str">
        <f>IF(GP!R49="","",GP!R49)</f>
        <v/>
      </c>
      <c r="J48" s="330" t="str">
        <f>IF(GP!S49="","",GP!S49)</f>
        <v/>
      </c>
      <c r="K48" s="319" t="str">
        <f>IF(GP!V49="","",GP!V49)</f>
        <v/>
      </c>
      <c r="L48" s="325" t="str">
        <f>IF(GP!AC49="","",GP!AC49)</f>
        <v/>
      </c>
      <c r="M48" s="328" t="str">
        <f>IF(GP!AD49="","",GP!AD49)</f>
        <v/>
      </c>
      <c r="N48" s="329" t="str">
        <f>IF(GP!AE49="","",GP!AE49)</f>
        <v/>
      </c>
      <c r="O48" s="330" t="str">
        <f>IF(GP!AF49="","",GP!AF49)</f>
        <v/>
      </c>
      <c r="P48" s="319" t="str">
        <f>IF(GP!AI49="","",GP!AI49)</f>
        <v/>
      </c>
      <c r="Q48" s="325" t="str">
        <f>IF(GP!AP49="","",GP!AP49)</f>
        <v/>
      </c>
      <c r="R48" s="328" t="str">
        <f>IF(GP!AQ49="","",GP!AQ49)</f>
        <v/>
      </c>
      <c r="S48" s="329" t="str">
        <f>IF(GP!AR49="","",GP!AR49)</f>
        <v/>
      </c>
      <c r="T48" s="330" t="str">
        <f>IF(GP!AS49="","",GP!AS49)</f>
        <v/>
      </c>
      <c r="U48" s="319" t="str">
        <f>IF(GP!AV49="","",GP!AV49)</f>
        <v/>
      </c>
      <c r="V48" s="325" t="str">
        <f>IF(GP!BC49="","",GP!BC49)</f>
        <v/>
      </c>
      <c r="W48" s="328" t="str">
        <f>IF(GP!BD49="","",GP!BD49)</f>
        <v/>
      </c>
      <c r="X48" s="329" t="str">
        <f>IF(GP!BE49="","",GP!BE49)</f>
        <v/>
      </c>
      <c r="Y48" s="330" t="str">
        <f>IF(GP!BF49="","",GP!BF49)</f>
        <v/>
      </c>
    </row>
    <row r="49" spans="2:25" ht="16.5" customHeight="1">
      <c r="B49" s="326" t="str">
        <f>IF(GP!D50="","",GP!D50)</f>
        <v/>
      </c>
      <c r="C49" s="327" t="str">
        <f>IF(GP!C50="","",GP!C50)</f>
        <v/>
      </c>
      <c r="D49" s="317" t="str">
        <f>IF(GP!E50="","",GP!E50)</f>
        <v/>
      </c>
      <c r="E49" s="318" t="str">
        <f>IF(GP!F50="","",GP!F50)</f>
        <v/>
      </c>
      <c r="F49" s="319" t="str">
        <f>IF(GP!I50="","",GP!I50)</f>
        <v/>
      </c>
      <c r="G49" s="320" t="str">
        <f>IF(GP!P50="","",GP!P50)</f>
        <v/>
      </c>
      <c r="H49" s="328" t="str">
        <f>IF(GP!Q50="","",GP!Q50)</f>
        <v/>
      </c>
      <c r="I49" s="329" t="str">
        <f>IF(GP!R50="","",GP!R50)</f>
        <v/>
      </c>
      <c r="J49" s="330" t="str">
        <f>IF(GP!S50="","",GP!S50)</f>
        <v/>
      </c>
      <c r="K49" s="319" t="str">
        <f>IF(GP!V50="","",GP!V50)</f>
        <v/>
      </c>
      <c r="L49" s="325" t="str">
        <f>IF(GP!AC50="","",GP!AC50)</f>
        <v/>
      </c>
      <c r="M49" s="328" t="str">
        <f>IF(GP!AD50="","",GP!AD50)</f>
        <v/>
      </c>
      <c r="N49" s="329" t="str">
        <f>IF(GP!AE50="","",GP!AE50)</f>
        <v/>
      </c>
      <c r="O49" s="330" t="str">
        <f>IF(GP!AF50="","",GP!AF50)</f>
        <v/>
      </c>
      <c r="P49" s="319" t="str">
        <f>IF(GP!AI50="","",GP!AI50)</f>
        <v/>
      </c>
      <c r="Q49" s="325" t="str">
        <f>IF(GP!AP50="","",GP!AP50)</f>
        <v/>
      </c>
      <c r="R49" s="328" t="str">
        <f>IF(GP!AQ50="","",GP!AQ50)</f>
        <v/>
      </c>
      <c r="S49" s="329" t="str">
        <f>IF(GP!AR50="","",GP!AR50)</f>
        <v/>
      </c>
      <c r="T49" s="330" t="str">
        <f>IF(GP!AS50="","",GP!AS50)</f>
        <v/>
      </c>
      <c r="U49" s="319" t="str">
        <f>IF(GP!AV50="","",GP!AV50)</f>
        <v/>
      </c>
      <c r="V49" s="325" t="str">
        <f>IF(GP!BC50="","",GP!BC50)</f>
        <v/>
      </c>
      <c r="W49" s="328" t="str">
        <f>IF(GP!BD50="","",GP!BD50)</f>
        <v/>
      </c>
      <c r="X49" s="329" t="str">
        <f>IF(GP!BE50="","",GP!BE50)</f>
        <v/>
      </c>
      <c r="Y49" s="330" t="str">
        <f>IF(GP!BF50="","",GP!BF50)</f>
        <v/>
      </c>
    </row>
    <row r="50" spans="2:25" ht="16.5" customHeight="1">
      <c r="B50" s="326" t="str">
        <f>IF(GP!D51="","",GP!D51)</f>
        <v/>
      </c>
      <c r="C50" s="327" t="str">
        <f>IF(GP!C51="","",GP!C51)</f>
        <v/>
      </c>
      <c r="D50" s="317" t="str">
        <f>IF(GP!E51="","",GP!E51)</f>
        <v/>
      </c>
      <c r="E50" s="318" t="str">
        <f>IF(GP!F51="","",GP!F51)</f>
        <v/>
      </c>
      <c r="F50" s="319" t="str">
        <f>IF(GP!I51="","",GP!I51)</f>
        <v/>
      </c>
      <c r="G50" s="320" t="str">
        <f>IF(GP!P51="","",GP!P51)</f>
        <v/>
      </c>
      <c r="H50" s="328" t="str">
        <f>IF(GP!Q51="","",GP!Q51)</f>
        <v/>
      </c>
      <c r="I50" s="329" t="str">
        <f>IF(GP!R51="","",GP!R51)</f>
        <v/>
      </c>
      <c r="J50" s="330" t="str">
        <f>IF(GP!S51="","",GP!S51)</f>
        <v/>
      </c>
      <c r="K50" s="319" t="str">
        <f>IF(GP!V51="","",GP!V51)</f>
        <v/>
      </c>
      <c r="L50" s="325" t="str">
        <f>IF(GP!AC51="","",GP!AC51)</f>
        <v/>
      </c>
      <c r="M50" s="328" t="str">
        <f>IF(GP!AD51="","",GP!AD51)</f>
        <v/>
      </c>
      <c r="N50" s="329" t="str">
        <f>IF(GP!AE51="","",GP!AE51)</f>
        <v/>
      </c>
      <c r="O50" s="330" t="str">
        <f>IF(GP!AF51="","",GP!AF51)</f>
        <v/>
      </c>
      <c r="P50" s="319" t="str">
        <f>IF(GP!AI51="","",GP!AI51)</f>
        <v/>
      </c>
      <c r="Q50" s="325" t="str">
        <f>IF(GP!AP51="","",GP!AP51)</f>
        <v/>
      </c>
      <c r="R50" s="328" t="str">
        <f>IF(GP!AQ51="","",GP!AQ51)</f>
        <v/>
      </c>
      <c r="S50" s="329" t="str">
        <f>IF(GP!AR51="","",GP!AR51)</f>
        <v/>
      </c>
      <c r="T50" s="330" t="str">
        <f>IF(GP!AS51="","",GP!AS51)</f>
        <v/>
      </c>
      <c r="U50" s="319" t="str">
        <f>IF(GP!AV51="","",GP!AV51)</f>
        <v/>
      </c>
      <c r="V50" s="325" t="str">
        <f>IF(GP!BC51="","",GP!BC51)</f>
        <v/>
      </c>
      <c r="W50" s="328" t="str">
        <f>IF(GP!BD51="","",GP!BD51)</f>
        <v/>
      </c>
      <c r="X50" s="329" t="str">
        <f>IF(GP!BE51="","",GP!BE51)</f>
        <v/>
      </c>
      <c r="Y50" s="330" t="str">
        <f>IF(GP!BF51="","",GP!BF51)</f>
        <v/>
      </c>
    </row>
    <row r="51" spans="2:25" ht="16.5" customHeight="1">
      <c r="B51" s="326" t="str">
        <f>IF(GP!D52="","",GP!D52)</f>
        <v/>
      </c>
      <c r="C51" s="327" t="str">
        <f>IF(GP!C52="","",GP!C52)</f>
        <v/>
      </c>
      <c r="D51" s="317" t="str">
        <f>IF(GP!E52="","",GP!E52)</f>
        <v/>
      </c>
      <c r="E51" s="318" t="str">
        <f>IF(GP!F52="","",GP!F52)</f>
        <v/>
      </c>
      <c r="F51" s="319" t="str">
        <f>IF(GP!I52="","",GP!I52)</f>
        <v/>
      </c>
      <c r="G51" s="320" t="str">
        <f>IF(GP!P52="","",GP!P52)</f>
        <v/>
      </c>
      <c r="H51" s="328" t="str">
        <f>IF(GP!Q52="","",GP!Q52)</f>
        <v/>
      </c>
      <c r="I51" s="329" t="str">
        <f>IF(GP!R52="","",GP!R52)</f>
        <v/>
      </c>
      <c r="J51" s="330" t="str">
        <f>IF(GP!S52="","",GP!S52)</f>
        <v/>
      </c>
      <c r="K51" s="319" t="str">
        <f>IF(GP!V52="","",GP!V52)</f>
        <v/>
      </c>
      <c r="L51" s="325" t="str">
        <f>IF(GP!AC52="","",GP!AC52)</f>
        <v/>
      </c>
      <c r="M51" s="328" t="str">
        <f>IF(GP!AD52="","",GP!AD52)</f>
        <v/>
      </c>
      <c r="N51" s="329" t="str">
        <f>IF(GP!AE52="","",GP!AE52)</f>
        <v/>
      </c>
      <c r="O51" s="330" t="str">
        <f>IF(GP!AF52="","",GP!AF52)</f>
        <v/>
      </c>
      <c r="P51" s="319" t="str">
        <f>IF(GP!AI52="","",GP!AI52)</f>
        <v/>
      </c>
      <c r="Q51" s="325" t="str">
        <f>IF(GP!AP52="","",GP!AP52)</f>
        <v/>
      </c>
      <c r="R51" s="328" t="str">
        <f>IF(GP!AQ52="","",GP!AQ52)</f>
        <v/>
      </c>
      <c r="S51" s="329" t="str">
        <f>IF(GP!AR52="","",GP!AR52)</f>
        <v/>
      </c>
      <c r="T51" s="330" t="str">
        <f>IF(GP!AS52="","",GP!AS52)</f>
        <v/>
      </c>
      <c r="U51" s="319" t="str">
        <f>IF(GP!AV52="","",GP!AV52)</f>
        <v/>
      </c>
      <c r="V51" s="325" t="str">
        <f>IF(GP!BC52="","",GP!BC52)</f>
        <v/>
      </c>
      <c r="W51" s="328" t="str">
        <f>IF(GP!BD52="","",GP!BD52)</f>
        <v/>
      </c>
      <c r="X51" s="329" t="str">
        <f>IF(GP!BE52="","",GP!BE52)</f>
        <v/>
      </c>
      <c r="Y51" s="330" t="str">
        <f>IF(GP!BF52="","",GP!BF52)</f>
        <v/>
      </c>
    </row>
    <row r="52" spans="2:25" ht="16.5" customHeight="1">
      <c r="B52" s="326" t="str">
        <f>IF(GP!D53="","",GP!D53)</f>
        <v/>
      </c>
      <c r="C52" s="327" t="str">
        <f>IF(GP!C53="","",GP!C53)</f>
        <v/>
      </c>
      <c r="D52" s="317" t="str">
        <f>IF(GP!E53="","",GP!E53)</f>
        <v/>
      </c>
      <c r="E52" s="318" t="str">
        <f>IF(GP!F53="","",GP!F53)</f>
        <v/>
      </c>
      <c r="F52" s="319" t="str">
        <f>IF(GP!I53="","",GP!I53)</f>
        <v/>
      </c>
      <c r="G52" s="320" t="str">
        <f>IF(GP!P53="","",GP!P53)</f>
        <v/>
      </c>
      <c r="H52" s="328" t="str">
        <f>IF(GP!Q53="","",GP!Q53)</f>
        <v/>
      </c>
      <c r="I52" s="329" t="str">
        <f>IF(GP!R53="","",GP!R53)</f>
        <v/>
      </c>
      <c r="J52" s="330" t="str">
        <f>IF(GP!S53="","",GP!S53)</f>
        <v/>
      </c>
      <c r="K52" s="319" t="str">
        <f>IF(GP!V53="","",GP!V53)</f>
        <v/>
      </c>
      <c r="L52" s="325" t="str">
        <f>IF(GP!AC53="","",GP!AC53)</f>
        <v/>
      </c>
      <c r="M52" s="328" t="str">
        <f>IF(GP!AD53="","",GP!AD53)</f>
        <v/>
      </c>
      <c r="N52" s="329" t="str">
        <f>IF(GP!AE53="","",GP!AE53)</f>
        <v/>
      </c>
      <c r="O52" s="330" t="str">
        <f>IF(GP!AF53="","",GP!AF53)</f>
        <v/>
      </c>
      <c r="P52" s="319" t="str">
        <f>IF(GP!AI53="","",GP!AI53)</f>
        <v/>
      </c>
      <c r="Q52" s="325" t="str">
        <f>IF(GP!AP53="","",GP!AP53)</f>
        <v/>
      </c>
      <c r="R52" s="328" t="str">
        <f>IF(GP!AQ53="","",GP!AQ53)</f>
        <v/>
      </c>
      <c r="S52" s="329" t="str">
        <f>IF(GP!AR53="","",GP!AR53)</f>
        <v/>
      </c>
      <c r="T52" s="330" t="str">
        <f>IF(GP!AS53="","",GP!AS53)</f>
        <v/>
      </c>
      <c r="U52" s="319" t="str">
        <f>IF(GP!AV53="","",GP!AV53)</f>
        <v/>
      </c>
      <c r="V52" s="325" t="str">
        <f>IF(GP!BC53="","",GP!BC53)</f>
        <v/>
      </c>
      <c r="W52" s="328" t="str">
        <f>IF(GP!BD53="","",GP!BD53)</f>
        <v/>
      </c>
      <c r="X52" s="329" t="str">
        <f>IF(GP!BE53="","",GP!BE53)</f>
        <v/>
      </c>
      <c r="Y52" s="330" t="str">
        <f>IF(GP!BF53="","",GP!BF53)</f>
        <v/>
      </c>
    </row>
    <row r="53" spans="2:25" ht="16.5" customHeight="1">
      <c r="B53" s="326" t="str">
        <f>IF(GP!D54="","",GP!D54)</f>
        <v/>
      </c>
      <c r="C53" s="327" t="str">
        <f>IF(GP!C54="","",GP!C54)</f>
        <v/>
      </c>
      <c r="D53" s="317" t="str">
        <f>IF(GP!E54="","",GP!E54)</f>
        <v/>
      </c>
      <c r="E53" s="318" t="str">
        <f>IF(GP!F54="","",GP!F54)</f>
        <v/>
      </c>
      <c r="F53" s="319" t="str">
        <f>IF(GP!I54="","",GP!I54)</f>
        <v/>
      </c>
      <c r="G53" s="320" t="str">
        <f>IF(GP!P54="","",GP!P54)</f>
        <v/>
      </c>
      <c r="H53" s="328" t="str">
        <f>IF(GP!Q54="","",GP!Q54)</f>
        <v/>
      </c>
      <c r="I53" s="329" t="str">
        <f>IF(GP!R54="","",GP!R54)</f>
        <v/>
      </c>
      <c r="J53" s="330" t="str">
        <f>IF(GP!S54="","",GP!S54)</f>
        <v/>
      </c>
      <c r="K53" s="319" t="str">
        <f>IF(GP!V54="","",GP!V54)</f>
        <v/>
      </c>
      <c r="L53" s="325" t="str">
        <f>IF(GP!AC54="","",GP!AC54)</f>
        <v/>
      </c>
      <c r="M53" s="328" t="str">
        <f>IF(GP!AD54="","",GP!AD54)</f>
        <v/>
      </c>
      <c r="N53" s="329" t="str">
        <f>IF(GP!AE54="","",GP!AE54)</f>
        <v/>
      </c>
      <c r="O53" s="330" t="str">
        <f>IF(GP!AF54="","",GP!AF54)</f>
        <v/>
      </c>
      <c r="P53" s="319" t="str">
        <f>IF(GP!AI54="","",GP!AI54)</f>
        <v/>
      </c>
      <c r="Q53" s="325" t="str">
        <f>IF(GP!AP54="","",GP!AP54)</f>
        <v/>
      </c>
      <c r="R53" s="328" t="str">
        <f>IF(GP!AQ54="","",GP!AQ54)</f>
        <v/>
      </c>
      <c r="S53" s="329" t="str">
        <f>IF(GP!AR54="","",GP!AR54)</f>
        <v/>
      </c>
      <c r="T53" s="330" t="str">
        <f>IF(GP!AS54="","",GP!AS54)</f>
        <v/>
      </c>
      <c r="U53" s="319" t="str">
        <f>IF(GP!AV54="","",GP!AV54)</f>
        <v/>
      </c>
      <c r="V53" s="325" t="str">
        <f>IF(GP!BC54="","",GP!BC54)</f>
        <v/>
      </c>
      <c r="W53" s="328" t="str">
        <f>IF(GP!BD54="","",GP!BD54)</f>
        <v/>
      </c>
      <c r="X53" s="329" t="str">
        <f>IF(GP!BE54="","",GP!BE54)</f>
        <v/>
      </c>
      <c r="Y53" s="330" t="str">
        <f>IF(GP!BF54="","",GP!BF54)</f>
        <v/>
      </c>
    </row>
    <row r="54" spans="2:25" ht="16.5" customHeight="1">
      <c r="B54" s="326" t="str">
        <f>IF(GP!D55="","",GP!D55)</f>
        <v/>
      </c>
      <c r="C54" s="327" t="str">
        <f>IF(GP!C55="","",GP!C55)</f>
        <v/>
      </c>
      <c r="D54" s="317" t="str">
        <f>IF(GP!E55="","",GP!E55)</f>
        <v/>
      </c>
      <c r="E54" s="318" t="str">
        <f>IF(GP!F55="","",GP!F55)</f>
        <v/>
      </c>
      <c r="F54" s="319" t="str">
        <f>IF(GP!I55="","",GP!I55)</f>
        <v/>
      </c>
      <c r="G54" s="320" t="str">
        <f>IF(GP!P55="","",GP!P55)</f>
        <v/>
      </c>
      <c r="H54" s="328" t="str">
        <f>IF(GP!Q55="","",GP!Q55)</f>
        <v/>
      </c>
      <c r="I54" s="329" t="str">
        <f>IF(GP!R55="","",GP!R55)</f>
        <v/>
      </c>
      <c r="J54" s="330" t="str">
        <f>IF(GP!S55="","",GP!S55)</f>
        <v/>
      </c>
      <c r="K54" s="319" t="str">
        <f>IF(GP!V55="","",GP!V55)</f>
        <v/>
      </c>
      <c r="L54" s="325" t="str">
        <f>IF(GP!AC55="","",GP!AC55)</f>
        <v/>
      </c>
      <c r="M54" s="328" t="str">
        <f>IF(GP!AD55="","",GP!AD55)</f>
        <v/>
      </c>
      <c r="N54" s="329" t="str">
        <f>IF(GP!AE55="","",GP!AE55)</f>
        <v/>
      </c>
      <c r="O54" s="330" t="str">
        <f>IF(GP!AF55="","",GP!AF55)</f>
        <v/>
      </c>
      <c r="P54" s="319" t="str">
        <f>IF(GP!AI55="","",GP!AI55)</f>
        <v/>
      </c>
      <c r="Q54" s="325" t="str">
        <f>IF(GP!AP55="","",GP!AP55)</f>
        <v/>
      </c>
      <c r="R54" s="328" t="str">
        <f>IF(GP!AQ55="","",GP!AQ55)</f>
        <v/>
      </c>
      <c r="S54" s="329" t="str">
        <f>IF(GP!AR55="","",GP!AR55)</f>
        <v/>
      </c>
      <c r="T54" s="330" t="str">
        <f>IF(GP!AS55="","",GP!AS55)</f>
        <v/>
      </c>
      <c r="U54" s="319" t="str">
        <f>IF(GP!AV55="","",GP!AV55)</f>
        <v/>
      </c>
      <c r="V54" s="325" t="str">
        <f>IF(GP!BC55="","",GP!BC55)</f>
        <v/>
      </c>
      <c r="W54" s="328" t="str">
        <f>IF(GP!BD55="","",GP!BD55)</f>
        <v/>
      </c>
      <c r="X54" s="329" t="str">
        <f>IF(GP!BE55="","",GP!BE55)</f>
        <v/>
      </c>
      <c r="Y54" s="330" t="str">
        <f>IF(GP!BF55="","",GP!BF55)</f>
        <v/>
      </c>
    </row>
    <row r="55" spans="2:25" ht="16.5" customHeight="1">
      <c r="B55" s="326" t="str">
        <f>IF(GP!D56="","",GP!D56)</f>
        <v/>
      </c>
      <c r="C55" s="327" t="str">
        <f>IF(GP!C56="","",GP!C56)</f>
        <v/>
      </c>
      <c r="D55" s="317" t="str">
        <f>IF(GP!E56="","",GP!E56)</f>
        <v/>
      </c>
      <c r="E55" s="318" t="str">
        <f>IF(GP!F56="","",GP!F56)</f>
        <v/>
      </c>
      <c r="F55" s="319" t="str">
        <f>IF(GP!I56="","",GP!I56)</f>
        <v/>
      </c>
      <c r="G55" s="320" t="str">
        <f>IF(GP!P56="","",GP!P56)</f>
        <v/>
      </c>
      <c r="H55" s="328" t="str">
        <f>IF(GP!Q56="","",GP!Q56)</f>
        <v/>
      </c>
      <c r="I55" s="329" t="str">
        <f>IF(GP!R56="","",GP!R56)</f>
        <v/>
      </c>
      <c r="J55" s="330" t="str">
        <f>IF(GP!S56="","",GP!S56)</f>
        <v/>
      </c>
      <c r="K55" s="319" t="str">
        <f>IF(GP!V56="","",GP!V56)</f>
        <v/>
      </c>
      <c r="L55" s="325" t="str">
        <f>IF(GP!AC56="","",GP!AC56)</f>
        <v/>
      </c>
      <c r="M55" s="328" t="str">
        <f>IF(GP!AD56="","",GP!AD56)</f>
        <v/>
      </c>
      <c r="N55" s="329" t="str">
        <f>IF(GP!AE56="","",GP!AE56)</f>
        <v/>
      </c>
      <c r="O55" s="330" t="str">
        <f>IF(GP!AF56="","",GP!AF56)</f>
        <v/>
      </c>
      <c r="P55" s="319" t="str">
        <f>IF(GP!AI56="","",GP!AI56)</f>
        <v/>
      </c>
      <c r="Q55" s="325" t="str">
        <f>IF(GP!AP56="","",GP!AP56)</f>
        <v/>
      </c>
      <c r="R55" s="328" t="str">
        <f>IF(GP!AQ56="","",GP!AQ56)</f>
        <v/>
      </c>
      <c r="S55" s="329" t="str">
        <f>IF(GP!AR56="","",GP!AR56)</f>
        <v/>
      </c>
      <c r="T55" s="330" t="str">
        <f>IF(GP!AS56="","",GP!AS56)</f>
        <v/>
      </c>
      <c r="U55" s="319" t="str">
        <f>IF(GP!AV56="","",GP!AV56)</f>
        <v/>
      </c>
      <c r="V55" s="325" t="str">
        <f>IF(GP!BC56="","",GP!BC56)</f>
        <v/>
      </c>
      <c r="W55" s="328" t="str">
        <f>IF(GP!BD56="","",GP!BD56)</f>
        <v/>
      </c>
      <c r="X55" s="329" t="str">
        <f>IF(GP!BE56="","",GP!BE56)</f>
        <v/>
      </c>
      <c r="Y55" s="330" t="str">
        <f>IF(GP!BF56="","",GP!BF56)</f>
        <v/>
      </c>
    </row>
    <row r="56" spans="2:25" ht="16.5" customHeight="1">
      <c r="B56" s="326" t="str">
        <f>IF(GP!D57="","",GP!D57)</f>
        <v/>
      </c>
      <c r="C56" s="327" t="str">
        <f>IF(GP!C57="","",GP!C57)</f>
        <v/>
      </c>
      <c r="D56" s="317" t="str">
        <f>IF(GP!E57="","",GP!E57)</f>
        <v/>
      </c>
      <c r="E56" s="318" t="str">
        <f>IF(GP!F57="","",GP!F57)</f>
        <v/>
      </c>
      <c r="F56" s="319" t="str">
        <f>IF(GP!I57="","",GP!I57)</f>
        <v/>
      </c>
      <c r="G56" s="320" t="str">
        <f>IF(GP!P57="","",GP!P57)</f>
        <v/>
      </c>
      <c r="H56" s="328" t="str">
        <f>IF(GP!Q57="","",GP!Q57)</f>
        <v/>
      </c>
      <c r="I56" s="329" t="str">
        <f>IF(GP!R57="","",GP!R57)</f>
        <v/>
      </c>
      <c r="J56" s="330" t="str">
        <f>IF(GP!S57="","",GP!S57)</f>
        <v/>
      </c>
      <c r="K56" s="319" t="str">
        <f>IF(GP!V57="","",GP!V57)</f>
        <v/>
      </c>
      <c r="L56" s="325" t="str">
        <f>IF(GP!AC57="","",GP!AC57)</f>
        <v/>
      </c>
      <c r="M56" s="328" t="str">
        <f>IF(GP!AD57="","",GP!AD57)</f>
        <v/>
      </c>
      <c r="N56" s="329" t="str">
        <f>IF(GP!AE57="","",GP!AE57)</f>
        <v/>
      </c>
      <c r="O56" s="330" t="str">
        <f>IF(GP!AF57="","",GP!AF57)</f>
        <v/>
      </c>
      <c r="P56" s="319" t="str">
        <f>IF(GP!AI57="","",GP!AI57)</f>
        <v/>
      </c>
      <c r="Q56" s="325" t="str">
        <f>IF(GP!AP57="","",GP!AP57)</f>
        <v/>
      </c>
      <c r="R56" s="328" t="str">
        <f>IF(GP!AQ57="","",GP!AQ57)</f>
        <v/>
      </c>
      <c r="S56" s="329" t="str">
        <f>IF(GP!AR57="","",GP!AR57)</f>
        <v/>
      </c>
      <c r="T56" s="330" t="str">
        <f>IF(GP!AS57="","",GP!AS57)</f>
        <v/>
      </c>
      <c r="U56" s="319" t="str">
        <f>IF(GP!AV57="","",GP!AV57)</f>
        <v/>
      </c>
      <c r="V56" s="325" t="str">
        <f>IF(GP!BC57="","",GP!BC57)</f>
        <v/>
      </c>
      <c r="W56" s="328" t="str">
        <f>IF(GP!BD57="","",GP!BD57)</f>
        <v/>
      </c>
      <c r="X56" s="329" t="str">
        <f>IF(GP!BE57="","",GP!BE57)</f>
        <v/>
      </c>
      <c r="Y56" s="330" t="str">
        <f>IF(GP!BF57="","",GP!BF57)</f>
        <v/>
      </c>
    </row>
    <row r="57" spans="2:25" ht="16.5" customHeight="1">
      <c r="B57" s="326" t="str">
        <f>IF(GP!D58="","",GP!D58)</f>
        <v/>
      </c>
      <c r="C57" s="327" t="str">
        <f>IF(GP!C58="","",GP!C58)</f>
        <v/>
      </c>
      <c r="D57" s="317" t="str">
        <f>IF(GP!E58="","",GP!E58)</f>
        <v/>
      </c>
      <c r="E57" s="318" t="str">
        <f>IF(GP!F58="","",GP!F58)</f>
        <v/>
      </c>
      <c r="F57" s="319" t="str">
        <f>IF(GP!I58="","",GP!I58)</f>
        <v/>
      </c>
      <c r="G57" s="320" t="str">
        <f>IF(GP!P58="","",GP!P58)</f>
        <v/>
      </c>
      <c r="H57" s="328" t="str">
        <f>IF(GP!Q58="","",GP!Q58)</f>
        <v/>
      </c>
      <c r="I57" s="329" t="str">
        <f>IF(GP!R58="","",GP!R58)</f>
        <v/>
      </c>
      <c r="J57" s="330" t="str">
        <f>IF(GP!S58="","",GP!S58)</f>
        <v/>
      </c>
      <c r="K57" s="319" t="str">
        <f>IF(GP!V58="","",GP!V58)</f>
        <v/>
      </c>
      <c r="L57" s="325" t="str">
        <f>IF(GP!AC58="","",GP!AC58)</f>
        <v/>
      </c>
      <c r="M57" s="328" t="str">
        <f>IF(GP!AD58="","",GP!AD58)</f>
        <v/>
      </c>
      <c r="N57" s="329" t="str">
        <f>IF(GP!AE58="","",GP!AE58)</f>
        <v/>
      </c>
      <c r="O57" s="330" t="str">
        <f>IF(GP!AF58="","",GP!AF58)</f>
        <v/>
      </c>
      <c r="P57" s="319" t="str">
        <f>IF(GP!AI58="","",GP!AI58)</f>
        <v/>
      </c>
      <c r="Q57" s="325" t="str">
        <f>IF(GP!AP58="","",GP!AP58)</f>
        <v/>
      </c>
      <c r="R57" s="328" t="str">
        <f>IF(GP!AQ58="","",GP!AQ58)</f>
        <v/>
      </c>
      <c r="S57" s="329" t="str">
        <f>IF(GP!AR58="","",GP!AR58)</f>
        <v/>
      </c>
      <c r="T57" s="330" t="str">
        <f>IF(GP!AS58="","",GP!AS58)</f>
        <v/>
      </c>
      <c r="U57" s="319" t="str">
        <f>IF(GP!AV58="","",GP!AV58)</f>
        <v/>
      </c>
      <c r="V57" s="325" t="str">
        <f>IF(GP!BC58="","",GP!BC58)</f>
        <v/>
      </c>
      <c r="W57" s="328" t="str">
        <f>IF(GP!BD58="","",GP!BD58)</f>
        <v/>
      </c>
      <c r="X57" s="329" t="str">
        <f>IF(GP!BE58="","",GP!BE58)</f>
        <v/>
      </c>
      <c r="Y57" s="330" t="str">
        <f>IF(GP!BF58="","",GP!BF58)</f>
        <v/>
      </c>
    </row>
    <row r="58" spans="2:25" ht="16.5" customHeight="1">
      <c r="B58" s="326" t="str">
        <f>IF(GP!D59="","",GP!D59)</f>
        <v/>
      </c>
      <c r="C58" s="327" t="str">
        <f>IF(GP!C59="","",GP!C59)</f>
        <v/>
      </c>
      <c r="D58" s="317" t="str">
        <f>IF(GP!E59="","",GP!E59)</f>
        <v/>
      </c>
      <c r="E58" s="318" t="str">
        <f>IF(GP!F59="","",GP!F59)</f>
        <v/>
      </c>
      <c r="F58" s="319" t="str">
        <f>IF(GP!I59="","",GP!I59)</f>
        <v/>
      </c>
      <c r="G58" s="320" t="str">
        <f>IF(GP!P59="","",GP!P59)</f>
        <v/>
      </c>
      <c r="H58" s="328" t="str">
        <f>IF(GP!Q59="","",GP!Q59)</f>
        <v/>
      </c>
      <c r="I58" s="329" t="str">
        <f>IF(GP!R59="","",GP!R59)</f>
        <v/>
      </c>
      <c r="J58" s="330" t="str">
        <f>IF(GP!S59="","",GP!S59)</f>
        <v/>
      </c>
      <c r="K58" s="319" t="str">
        <f>IF(GP!V59="","",GP!V59)</f>
        <v/>
      </c>
      <c r="L58" s="325" t="str">
        <f>IF(GP!AC59="","",GP!AC59)</f>
        <v/>
      </c>
      <c r="M58" s="328" t="str">
        <f>IF(GP!AD59="","",GP!AD59)</f>
        <v/>
      </c>
      <c r="N58" s="329" t="str">
        <f>IF(GP!AE59="","",GP!AE59)</f>
        <v/>
      </c>
      <c r="O58" s="330" t="str">
        <f>IF(GP!AF59="","",GP!AF59)</f>
        <v/>
      </c>
      <c r="P58" s="319" t="str">
        <f>IF(GP!AI59="","",GP!AI59)</f>
        <v/>
      </c>
      <c r="Q58" s="325" t="str">
        <f>IF(GP!AP59="","",GP!AP59)</f>
        <v/>
      </c>
      <c r="R58" s="328" t="str">
        <f>IF(GP!AQ59="","",GP!AQ59)</f>
        <v/>
      </c>
      <c r="S58" s="329" t="str">
        <f>IF(GP!AR59="","",GP!AR59)</f>
        <v/>
      </c>
      <c r="T58" s="330" t="str">
        <f>IF(GP!AS59="","",GP!AS59)</f>
        <v/>
      </c>
      <c r="U58" s="319" t="str">
        <f>IF(GP!AV59="","",GP!AV59)</f>
        <v/>
      </c>
      <c r="V58" s="325" t="str">
        <f>IF(GP!BC59="","",GP!BC59)</f>
        <v/>
      </c>
      <c r="W58" s="328" t="str">
        <f>IF(GP!BD59="","",GP!BD59)</f>
        <v/>
      </c>
      <c r="X58" s="329" t="str">
        <f>IF(GP!BE59="","",GP!BE59)</f>
        <v/>
      </c>
      <c r="Y58" s="330" t="str">
        <f>IF(GP!BF59="","",GP!BF59)</f>
        <v/>
      </c>
    </row>
    <row r="59" spans="2:25" ht="16.5" customHeight="1">
      <c r="B59" s="331" t="str">
        <f>IF(GP!D60="","",GP!D60)</f>
        <v/>
      </c>
      <c r="C59" s="332" t="str">
        <f>IF(GP!C60="","",GP!C60)</f>
        <v/>
      </c>
      <c r="D59" s="333" t="str">
        <f>IF(GP!E60="","",GP!E60)</f>
        <v/>
      </c>
      <c r="E59" s="334" t="str">
        <f>IF(GP!F60="","",GP!F60)</f>
        <v/>
      </c>
      <c r="F59" s="335" t="str">
        <f>IF(GP!I60="","",GP!I60)</f>
        <v/>
      </c>
      <c r="G59" s="320" t="str">
        <f>IF(GP!P60="","",GP!P60)</f>
        <v/>
      </c>
      <c r="H59" s="336" t="str">
        <f>IF(GP!Q60="","",GP!Q60)</f>
        <v/>
      </c>
      <c r="I59" s="337" t="str">
        <f>IF(GP!R60="","",GP!R60)</f>
        <v/>
      </c>
      <c r="J59" s="338" t="str">
        <f>IF(GP!S60="","",GP!S60)</f>
        <v/>
      </c>
      <c r="K59" s="335" t="str">
        <f>IF(GP!V60="","",GP!V60)</f>
        <v/>
      </c>
      <c r="L59" s="325" t="str">
        <f>IF(GP!AC60="","",GP!AC60)</f>
        <v/>
      </c>
      <c r="M59" s="336" t="str">
        <f>IF(GP!AD60="","",GP!AD60)</f>
        <v/>
      </c>
      <c r="N59" s="337" t="str">
        <f>IF(GP!AE60="","",GP!AE60)</f>
        <v/>
      </c>
      <c r="O59" s="338" t="str">
        <f>IF(GP!AF60="","",GP!AF60)</f>
        <v/>
      </c>
      <c r="P59" s="335" t="str">
        <f>IF(GP!AI60="","",GP!AI60)</f>
        <v/>
      </c>
      <c r="Q59" s="325" t="str">
        <f>IF(GP!AP60="","",GP!AP60)</f>
        <v/>
      </c>
      <c r="R59" s="336" t="str">
        <f>IF(GP!AQ60="","",GP!AQ60)</f>
        <v/>
      </c>
      <c r="S59" s="337" t="str">
        <f>IF(GP!AR60="","",GP!AR60)</f>
        <v/>
      </c>
      <c r="T59" s="338" t="str">
        <f>IF(GP!AS60="","",GP!AS60)</f>
        <v/>
      </c>
      <c r="U59" s="335" t="str">
        <f>IF(GP!AV60="","",GP!AV60)</f>
        <v/>
      </c>
      <c r="V59" s="325" t="str">
        <f>IF(GP!BC60="","",GP!BC60)</f>
        <v/>
      </c>
      <c r="W59" s="336" t="str">
        <f>IF(GP!BD60="","",GP!BD60)</f>
        <v/>
      </c>
      <c r="X59" s="337" t="str">
        <f>IF(GP!BE60="","",GP!BE60)</f>
        <v/>
      </c>
      <c r="Y59" s="338" t="str">
        <f>IF(GP!BF60="","",GP!BF60)</f>
        <v/>
      </c>
    </row>
    <row r="60" spans="2:25" ht="7.5" customHeight="1">
      <c r="B60" s="177"/>
      <c r="C60" s="177"/>
      <c r="D60" s="177"/>
      <c r="E60" s="177"/>
      <c r="F60" s="339"/>
      <c r="G60" s="339"/>
      <c r="H60" s="339"/>
      <c r="I60" s="340"/>
      <c r="J60" s="302"/>
      <c r="K60" s="339"/>
      <c r="L60" s="339"/>
      <c r="M60" s="339"/>
      <c r="N60" s="340"/>
      <c r="O60" s="302"/>
      <c r="P60" s="339"/>
      <c r="Q60" s="339"/>
      <c r="R60" s="339"/>
      <c r="S60" s="340"/>
      <c r="T60" s="302"/>
      <c r="U60" s="339"/>
      <c r="V60" s="339"/>
      <c r="W60" s="339"/>
      <c r="X60" s="340"/>
      <c r="Y60" s="302"/>
    </row>
    <row r="61" spans="2:25" s="342" customFormat="1" ht="12.75">
      <c r="B61" s="341"/>
      <c r="C61" s="341"/>
      <c r="D61" s="341"/>
      <c r="E61" s="341"/>
      <c r="O61" s="343"/>
      <c r="T61" s="343"/>
      <c r="Y61" s="343"/>
    </row>
    <row r="62" spans="2:25">
      <c r="G62" s="301"/>
      <c r="J62" s="302"/>
    </row>
  </sheetData>
  <sheetProtection formatCells="0" formatColumns="0" formatRows="0" insertColumns="0" insertRows="0" insertHyperlinks="0" deleteColumns="0" deleteRows="0" sort="0"/>
  <sortState ref="A10:XFD17">
    <sortCondition descending="1" ref="C10:C17"/>
  </sortState>
  <mergeCells count="7">
    <mergeCell ref="B8:C8"/>
    <mergeCell ref="D8:D9"/>
    <mergeCell ref="E8:E9"/>
    <mergeCell ref="P8:T8"/>
    <mergeCell ref="U8:Y8"/>
    <mergeCell ref="F8:J8"/>
    <mergeCell ref="K8:O8"/>
  </mergeCells>
  <conditionalFormatting sqref="B10:B11 B18:B38 B59">
    <cfRule type="cellIs" dxfId="136" priority="109" operator="lessThan">
      <formula>0.0001</formula>
    </cfRule>
    <cfRule type="cellIs" dxfId="135" priority="110" operator="lessThan">
      <formula>0.00000001</formula>
    </cfRule>
  </conditionalFormatting>
  <conditionalFormatting sqref="C10">
    <cfRule type="cellIs" dxfId="134" priority="107" operator="lessThan">
      <formula>0.0001</formula>
    </cfRule>
    <cfRule type="cellIs" dxfId="133" priority="108" operator="lessThan">
      <formula>0.00000001</formula>
    </cfRule>
  </conditionalFormatting>
  <conditionalFormatting sqref="C11 C18:C38 C59">
    <cfRule type="cellIs" dxfId="132" priority="105" operator="lessThan">
      <formula>0.0001</formula>
    </cfRule>
    <cfRule type="cellIs" dxfId="131" priority="106" operator="lessThan">
      <formula>0.00000001</formula>
    </cfRule>
  </conditionalFormatting>
  <conditionalFormatting sqref="B12">
    <cfRule type="cellIs" dxfId="130" priority="103" operator="lessThan">
      <formula>0.0001</formula>
    </cfRule>
    <cfRule type="cellIs" dxfId="129" priority="104" operator="lessThan">
      <formula>0.00000001</formula>
    </cfRule>
  </conditionalFormatting>
  <conditionalFormatting sqref="C12">
    <cfRule type="cellIs" dxfId="128" priority="101" operator="lessThan">
      <formula>0.0001</formula>
    </cfRule>
    <cfRule type="cellIs" dxfId="127" priority="102" operator="lessThan">
      <formula>0.00000001</formula>
    </cfRule>
  </conditionalFormatting>
  <conditionalFormatting sqref="B13">
    <cfRule type="cellIs" dxfId="126" priority="99" operator="lessThan">
      <formula>0.0001</formula>
    </cfRule>
    <cfRule type="cellIs" dxfId="125" priority="100" operator="lessThan">
      <formula>0.00000001</formula>
    </cfRule>
  </conditionalFormatting>
  <conditionalFormatting sqref="C13">
    <cfRule type="cellIs" dxfId="124" priority="97" operator="lessThan">
      <formula>0.0001</formula>
    </cfRule>
    <cfRule type="cellIs" dxfId="123" priority="98" operator="lessThan">
      <formula>0.00000001</formula>
    </cfRule>
  </conditionalFormatting>
  <conditionalFormatting sqref="B14">
    <cfRule type="cellIs" dxfId="122" priority="95" operator="lessThan">
      <formula>0.0001</formula>
    </cfRule>
    <cfRule type="cellIs" dxfId="121" priority="96" operator="lessThan">
      <formula>0.00000001</formula>
    </cfRule>
  </conditionalFormatting>
  <conditionalFormatting sqref="C14">
    <cfRule type="cellIs" dxfId="120" priority="93" operator="lessThan">
      <formula>0.0001</formula>
    </cfRule>
    <cfRule type="cellIs" dxfId="119" priority="94" operator="lessThan">
      <formula>0.00000001</formula>
    </cfRule>
  </conditionalFormatting>
  <conditionalFormatting sqref="B15">
    <cfRule type="cellIs" dxfId="118" priority="91" operator="lessThan">
      <formula>0.0001</formula>
    </cfRule>
    <cfRule type="cellIs" dxfId="117" priority="92" operator="lessThan">
      <formula>0.00000001</formula>
    </cfRule>
  </conditionalFormatting>
  <conditionalFormatting sqref="C15">
    <cfRule type="cellIs" dxfId="116" priority="89" operator="lessThan">
      <formula>0.0001</formula>
    </cfRule>
    <cfRule type="cellIs" dxfId="115" priority="90" operator="lessThan">
      <formula>0.00000001</formula>
    </cfRule>
  </conditionalFormatting>
  <conditionalFormatting sqref="B16">
    <cfRule type="cellIs" dxfId="114" priority="87" operator="lessThan">
      <formula>0.0001</formula>
    </cfRule>
    <cfRule type="cellIs" dxfId="113" priority="88" operator="lessThan">
      <formula>0.00000001</formula>
    </cfRule>
  </conditionalFormatting>
  <conditionalFormatting sqref="C16">
    <cfRule type="cellIs" dxfId="112" priority="85" operator="lessThan">
      <formula>0.0001</formula>
    </cfRule>
    <cfRule type="cellIs" dxfId="111" priority="86" operator="lessThan">
      <formula>0.00000001</formula>
    </cfRule>
  </conditionalFormatting>
  <conditionalFormatting sqref="B17">
    <cfRule type="cellIs" dxfId="110" priority="83" operator="lessThan">
      <formula>0.0001</formula>
    </cfRule>
    <cfRule type="cellIs" dxfId="109" priority="84" operator="lessThan">
      <formula>0.00000001</formula>
    </cfRule>
  </conditionalFormatting>
  <conditionalFormatting sqref="C17">
    <cfRule type="cellIs" dxfId="108" priority="81" operator="lessThan">
      <formula>0.0001</formula>
    </cfRule>
    <cfRule type="cellIs" dxfId="107" priority="82" operator="lessThan">
      <formula>0.00000001</formula>
    </cfRule>
  </conditionalFormatting>
  <conditionalFormatting sqref="B39">
    <cfRule type="cellIs" dxfId="106" priority="79" operator="lessThan">
      <formula>0.0001</formula>
    </cfRule>
    <cfRule type="cellIs" dxfId="105" priority="80" operator="lessThan">
      <formula>0.00000001</formula>
    </cfRule>
  </conditionalFormatting>
  <conditionalFormatting sqref="C39">
    <cfRule type="cellIs" dxfId="104" priority="77" operator="lessThan">
      <formula>0.0001</formula>
    </cfRule>
    <cfRule type="cellIs" dxfId="103" priority="78" operator="lessThan">
      <formula>0.00000001</formula>
    </cfRule>
  </conditionalFormatting>
  <conditionalFormatting sqref="B40">
    <cfRule type="cellIs" dxfId="102" priority="75" operator="lessThan">
      <formula>0.0001</formula>
    </cfRule>
    <cfRule type="cellIs" dxfId="101" priority="76" operator="lessThan">
      <formula>0.00000001</formula>
    </cfRule>
  </conditionalFormatting>
  <conditionalFormatting sqref="C40">
    <cfRule type="cellIs" dxfId="100" priority="73" operator="lessThan">
      <formula>0.0001</formula>
    </cfRule>
    <cfRule type="cellIs" dxfId="99" priority="74" operator="lessThan">
      <formula>0.00000001</formula>
    </cfRule>
  </conditionalFormatting>
  <conditionalFormatting sqref="B41">
    <cfRule type="cellIs" dxfId="98" priority="71" operator="lessThan">
      <formula>0.0001</formula>
    </cfRule>
    <cfRule type="cellIs" dxfId="97" priority="72" operator="lessThan">
      <formula>0.00000001</formula>
    </cfRule>
  </conditionalFormatting>
  <conditionalFormatting sqref="C41">
    <cfRule type="cellIs" dxfId="96" priority="69" operator="lessThan">
      <formula>0.0001</formula>
    </cfRule>
    <cfRule type="cellIs" dxfId="95" priority="70" operator="lessThan">
      <formula>0.00000001</formula>
    </cfRule>
  </conditionalFormatting>
  <conditionalFormatting sqref="B42">
    <cfRule type="cellIs" dxfId="94" priority="67" operator="lessThan">
      <formula>0.0001</formula>
    </cfRule>
    <cfRule type="cellIs" dxfId="93" priority="68" operator="lessThan">
      <formula>0.00000001</formula>
    </cfRule>
  </conditionalFormatting>
  <conditionalFormatting sqref="C42">
    <cfRule type="cellIs" dxfId="92" priority="65" operator="lessThan">
      <formula>0.0001</formula>
    </cfRule>
    <cfRule type="cellIs" dxfId="91" priority="66" operator="lessThan">
      <formula>0.00000001</formula>
    </cfRule>
  </conditionalFormatting>
  <conditionalFormatting sqref="B43">
    <cfRule type="cellIs" dxfId="90" priority="63" operator="lessThan">
      <formula>0.0001</formula>
    </cfRule>
    <cfRule type="cellIs" dxfId="89" priority="64" operator="lessThan">
      <formula>0.00000001</formula>
    </cfRule>
  </conditionalFormatting>
  <conditionalFormatting sqref="C43">
    <cfRule type="cellIs" dxfId="88" priority="61" operator="lessThan">
      <formula>0.0001</formula>
    </cfRule>
    <cfRule type="cellIs" dxfId="87" priority="62" operator="lessThan">
      <formula>0.00000001</formula>
    </cfRule>
  </conditionalFormatting>
  <conditionalFormatting sqref="B44">
    <cfRule type="cellIs" dxfId="86" priority="59" operator="lessThan">
      <formula>0.0001</formula>
    </cfRule>
    <cfRule type="cellIs" dxfId="85" priority="60" operator="lessThan">
      <formula>0.00000001</formula>
    </cfRule>
  </conditionalFormatting>
  <conditionalFormatting sqref="C44">
    <cfRule type="cellIs" dxfId="84" priority="57" operator="lessThan">
      <formula>0.0001</formula>
    </cfRule>
    <cfRule type="cellIs" dxfId="83" priority="58" operator="lessThan">
      <formula>0.00000001</formula>
    </cfRule>
  </conditionalFormatting>
  <conditionalFormatting sqref="B45">
    <cfRule type="cellIs" dxfId="82" priority="55" operator="lessThan">
      <formula>0.0001</formula>
    </cfRule>
    <cfRule type="cellIs" dxfId="81" priority="56" operator="lessThan">
      <formula>0.00000001</formula>
    </cfRule>
  </conditionalFormatting>
  <conditionalFormatting sqref="C45">
    <cfRule type="cellIs" dxfId="80" priority="53" operator="lessThan">
      <formula>0.0001</formula>
    </cfRule>
    <cfRule type="cellIs" dxfId="79" priority="54" operator="lessThan">
      <formula>0.00000001</formula>
    </cfRule>
  </conditionalFormatting>
  <conditionalFormatting sqref="B46">
    <cfRule type="cellIs" dxfId="78" priority="51" operator="lessThan">
      <formula>0.0001</formula>
    </cfRule>
    <cfRule type="cellIs" dxfId="77" priority="52" operator="lessThan">
      <formula>0.00000001</formula>
    </cfRule>
  </conditionalFormatting>
  <conditionalFormatting sqref="C46">
    <cfRule type="cellIs" dxfId="76" priority="49" operator="lessThan">
      <formula>0.0001</formula>
    </cfRule>
    <cfRule type="cellIs" dxfId="75" priority="50" operator="lessThan">
      <formula>0.00000001</formula>
    </cfRule>
  </conditionalFormatting>
  <conditionalFormatting sqref="B47">
    <cfRule type="cellIs" dxfId="74" priority="47" operator="lessThan">
      <formula>0.0001</formula>
    </cfRule>
    <cfRule type="cellIs" dxfId="73" priority="48" operator="lessThan">
      <formula>0.00000001</formula>
    </cfRule>
  </conditionalFormatting>
  <conditionalFormatting sqref="C47">
    <cfRule type="cellIs" dxfId="72" priority="45" operator="lessThan">
      <formula>0.0001</formula>
    </cfRule>
    <cfRule type="cellIs" dxfId="71" priority="46" operator="lessThan">
      <formula>0.00000001</formula>
    </cfRule>
  </conditionalFormatting>
  <conditionalFormatting sqref="B48">
    <cfRule type="cellIs" dxfId="70" priority="43" operator="lessThan">
      <formula>0.0001</formula>
    </cfRule>
    <cfRule type="cellIs" dxfId="69" priority="44" operator="lessThan">
      <formula>0.00000001</formula>
    </cfRule>
  </conditionalFormatting>
  <conditionalFormatting sqref="C48">
    <cfRule type="cellIs" dxfId="68" priority="41" operator="lessThan">
      <formula>0.0001</formula>
    </cfRule>
    <cfRule type="cellIs" dxfId="67" priority="42" operator="lessThan">
      <formula>0.00000001</formula>
    </cfRule>
  </conditionalFormatting>
  <conditionalFormatting sqref="B49">
    <cfRule type="cellIs" dxfId="66" priority="39" operator="lessThan">
      <formula>0.0001</formula>
    </cfRule>
    <cfRule type="cellIs" dxfId="65" priority="40" operator="lessThan">
      <formula>0.00000001</formula>
    </cfRule>
  </conditionalFormatting>
  <conditionalFormatting sqref="C49">
    <cfRule type="cellIs" dxfId="64" priority="37" operator="lessThan">
      <formula>0.0001</formula>
    </cfRule>
    <cfRule type="cellIs" dxfId="63" priority="38" operator="lessThan">
      <formula>0.00000001</formula>
    </cfRule>
  </conditionalFormatting>
  <conditionalFormatting sqref="B50">
    <cfRule type="cellIs" dxfId="62" priority="35" operator="lessThan">
      <formula>0.0001</formula>
    </cfRule>
    <cfRule type="cellIs" dxfId="61" priority="36" operator="lessThan">
      <formula>0.00000001</formula>
    </cfRule>
  </conditionalFormatting>
  <conditionalFormatting sqref="C50">
    <cfRule type="cellIs" dxfId="60" priority="33" operator="lessThan">
      <formula>0.0001</formula>
    </cfRule>
    <cfRule type="cellIs" dxfId="59" priority="34" operator="lessThan">
      <formula>0.00000001</formula>
    </cfRule>
  </conditionalFormatting>
  <conditionalFormatting sqref="B51">
    <cfRule type="cellIs" dxfId="58" priority="31" operator="lessThan">
      <formula>0.0001</formula>
    </cfRule>
    <cfRule type="cellIs" dxfId="57" priority="32" operator="lessThan">
      <formula>0.00000001</formula>
    </cfRule>
  </conditionalFormatting>
  <conditionalFormatting sqref="C51">
    <cfRule type="cellIs" dxfId="56" priority="29" operator="lessThan">
      <formula>0.0001</formula>
    </cfRule>
    <cfRule type="cellIs" dxfId="55" priority="30" operator="lessThan">
      <formula>0.00000001</formula>
    </cfRule>
  </conditionalFormatting>
  <conditionalFormatting sqref="B52">
    <cfRule type="cellIs" dxfId="54" priority="27" operator="lessThan">
      <formula>0.0001</formula>
    </cfRule>
    <cfRule type="cellIs" dxfId="53" priority="28" operator="lessThan">
      <formula>0.00000001</formula>
    </cfRule>
  </conditionalFormatting>
  <conditionalFormatting sqref="C52">
    <cfRule type="cellIs" dxfId="52" priority="25" operator="lessThan">
      <formula>0.0001</formula>
    </cfRule>
    <cfRule type="cellIs" dxfId="51" priority="26" operator="lessThan">
      <formula>0.00000001</formula>
    </cfRule>
  </conditionalFormatting>
  <conditionalFormatting sqref="B53">
    <cfRule type="cellIs" dxfId="50" priority="23" operator="lessThan">
      <formula>0.0001</formula>
    </cfRule>
    <cfRule type="cellIs" dxfId="49" priority="24" operator="lessThan">
      <formula>0.00000001</formula>
    </cfRule>
  </conditionalFormatting>
  <conditionalFormatting sqref="C53">
    <cfRule type="cellIs" dxfId="48" priority="21" operator="lessThan">
      <formula>0.0001</formula>
    </cfRule>
    <cfRule type="cellIs" dxfId="47" priority="22" operator="lessThan">
      <formula>0.00000001</formula>
    </cfRule>
  </conditionalFormatting>
  <conditionalFormatting sqref="B54">
    <cfRule type="cellIs" dxfId="46" priority="19" operator="lessThan">
      <formula>0.0001</formula>
    </cfRule>
    <cfRule type="cellIs" dxfId="45" priority="20" operator="lessThan">
      <formula>0.00000001</formula>
    </cfRule>
  </conditionalFormatting>
  <conditionalFormatting sqref="C54">
    <cfRule type="cellIs" dxfId="44" priority="17" operator="lessThan">
      <formula>0.0001</formula>
    </cfRule>
    <cfRule type="cellIs" dxfId="43" priority="18" operator="lessThan">
      <formula>0.00000001</formula>
    </cfRule>
  </conditionalFormatting>
  <conditionalFormatting sqref="B55">
    <cfRule type="cellIs" dxfId="42" priority="15" operator="lessThan">
      <formula>0.0001</formula>
    </cfRule>
    <cfRule type="cellIs" dxfId="41" priority="16" operator="lessThan">
      <formula>0.00000001</formula>
    </cfRule>
  </conditionalFormatting>
  <conditionalFormatting sqref="C55">
    <cfRule type="cellIs" dxfId="40" priority="13" operator="lessThan">
      <formula>0.0001</formula>
    </cfRule>
    <cfRule type="cellIs" dxfId="39" priority="14" operator="lessThan">
      <formula>0.00000001</formula>
    </cfRule>
  </conditionalFormatting>
  <conditionalFormatting sqref="B56">
    <cfRule type="cellIs" dxfId="38" priority="11" operator="lessThan">
      <formula>0.0001</formula>
    </cfRule>
    <cfRule type="cellIs" dxfId="37" priority="12" operator="lessThan">
      <formula>0.00000001</formula>
    </cfRule>
  </conditionalFormatting>
  <conditionalFormatting sqref="C56">
    <cfRule type="cellIs" dxfId="36" priority="9" operator="lessThan">
      <formula>0.0001</formula>
    </cfRule>
    <cfRule type="cellIs" dxfId="35" priority="10" operator="lessThan">
      <formula>0.00000001</formula>
    </cfRule>
  </conditionalFormatting>
  <conditionalFormatting sqref="B57">
    <cfRule type="cellIs" dxfId="34" priority="7" operator="lessThan">
      <formula>0.0001</formula>
    </cfRule>
    <cfRule type="cellIs" dxfId="33" priority="8" operator="lessThan">
      <formula>0.00000001</formula>
    </cfRule>
  </conditionalFormatting>
  <conditionalFormatting sqref="C57">
    <cfRule type="cellIs" dxfId="32" priority="5" operator="lessThan">
      <formula>0.0001</formula>
    </cfRule>
    <cfRule type="cellIs" dxfId="31" priority="6" operator="lessThan">
      <formula>0.00000001</formula>
    </cfRule>
  </conditionalFormatting>
  <conditionalFormatting sqref="B58">
    <cfRule type="cellIs" dxfId="30" priority="3" operator="lessThan">
      <formula>0.0001</formula>
    </cfRule>
    <cfRule type="cellIs" dxfId="29" priority="4" operator="lessThan">
      <formula>0.00000001</formula>
    </cfRule>
  </conditionalFormatting>
  <conditionalFormatting sqref="C58">
    <cfRule type="cellIs" dxfId="28" priority="1" operator="lessThan">
      <formula>0.0001</formula>
    </cfRule>
    <cfRule type="cellIs" dxfId="27" priority="2" operator="lessThan">
      <formula>0.00000001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70" orientation="landscape" r:id="rId1"/>
  <headerFooter>
    <oddFooter>&amp;C&amp;"-,Fet"&amp;9&amp;P av &amp;N</oddFooter>
  </headerFooter>
  <customProperties>
    <customPr name="_pios_id" r:id="rId2"/>
  </customProperties>
  <ignoredErrors>
    <ignoredError sqref="B10 C34:E34 B11:B38 C59:F59 B59 B39:F58 C11:E33 I10:K10 C37:F38 C36:E36 H36:K36 C35:E35 H35:K35 H34:K34 F11:F25 H12:K33 H11:J11 M11:P11 F27:F36 H59:K59 H39:K58 H37:K38 M10:P10 M36:P36 M35:P35 M34:P34 M12:P33 M59:P59 M39:P58 M37:P38 R10:U10 R11:U11 R36:U36 R35:U35 R34:U34 R12:U33 R59:U59 R39:U58 R37:U38 W10:Y10 W11:Y11 W36:Y36 W35:Y35 W34:Y34 W12:Y33 W59:Y59 W39:Y58 W37:Y38 C10 E10" unlockedFormula="1"/>
  </ignoredError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">
    <tabColor theme="5" tint="0.39997558519241921"/>
  </sheetPr>
  <dimension ref="B1:T61"/>
  <sheetViews>
    <sheetView view="pageBreakPreview" zoomScale="70" zoomScaleNormal="100" zoomScaleSheetLayoutView="70" workbookViewId="0">
      <pane ySplit="8" topLeftCell="A16" activePane="bottomLeft" state="frozenSplit"/>
      <selection pane="bottomLeft" activeCell="O32" sqref="O32"/>
    </sheetView>
  </sheetViews>
  <sheetFormatPr defaultColWidth="9.140625" defaultRowHeight="15"/>
  <cols>
    <col min="1" max="1" width="8" style="4" customWidth="1"/>
    <col min="2" max="2" width="4.7109375" style="2" customWidth="1"/>
    <col min="3" max="3" width="23.5703125" style="1" customWidth="1"/>
    <col min="4" max="4" width="22.5703125" style="1" customWidth="1"/>
    <col min="5" max="5" width="10" style="3" customWidth="1"/>
    <col min="6" max="6" width="7.140625" style="3" customWidth="1"/>
    <col min="7" max="7" width="10" style="3" customWidth="1"/>
    <col min="8" max="8" width="6.5703125" style="3" customWidth="1"/>
    <col min="9" max="9" width="10" style="3" hidden="1" customWidth="1"/>
    <col min="10" max="10" width="4.42578125" style="3" hidden="1" customWidth="1"/>
    <col min="11" max="11" width="10" style="3" customWidth="1"/>
    <col min="12" max="12" width="4.42578125" style="3" customWidth="1"/>
    <col min="13" max="13" width="10.140625" style="3" hidden="1" customWidth="1"/>
    <col min="14" max="14" width="4.42578125" style="3" hidden="1" customWidth="1"/>
    <col min="15" max="15" width="10.140625" style="3" customWidth="1"/>
    <col min="16" max="16" width="4.42578125" style="3" customWidth="1"/>
    <col min="17" max="17" width="10.85546875" style="3" customWidth="1"/>
    <col min="18" max="18" width="6.28515625" style="3" customWidth="1"/>
    <col min="19" max="16384" width="9.140625" style="4"/>
  </cols>
  <sheetData>
    <row r="1" spans="2:20" ht="5.45" customHeight="1"/>
    <row r="2" spans="2:20" s="26" customFormat="1" ht="23.25">
      <c r="B2" s="30"/>
      <c r="C2" s="29"/>
      <c r="E2" s="90">
        <f>Villkor!$G$5</f>
        <v>0</v>
      </c>
      <c r="H2" s="31"/>
      <c r="J2" s="31"/>
      <c r="K2" s="31"/>
      <c r="Q2" s="31"/>
      <c r="R2" s="31"/>
    </row>
    <row r="3" spans="2:20" s="26" customFormat="1" ht="18.75">
      <c r="B3" s="30"/>
      <c r="C3" s="29"/>
      <c r="E3" s="31" t="str">
        <f>Villkor!$G$9&amp;" -  "&amp;Villkor!$G$8</f>
        <v xml:space="preserve"> -  </v>
      </c>
      <c r="H3" s="31"/>
      <c r="J3" s="31"/>
      <c r="K3" s="31"/>
      <c r="Q3" s="31"/>
      <c r="R3" s="31"/>
    </row>
    <row r="4" spans="2:20" s="26" customFormat="1" ht="18.75">
      <c r="B4" s="30"/>
      <c r="C4" s="29"/>
      <c r="E4" s="31" t="str">
        <f>Villkor!$G$6&amp;",  "&amp;Villkor!$G$7</f>
        <v xml:space="preserve">,  </v>
      </c>
      <c r="H4" s="31"/>
      <c r="J4" s="31"/>
      <c r="K4" s="31"/>
      <c r="Q4" s="31"/>
      <c r="R4" s="31"/>
    </row>
    <row r="5" spans="2:20" ht="18.75">
      <c r="B5" s="9"/>
      <c r="C5" s="4"/>
      <c r="D5" s="4"/>
      <c r="E5" s="47" t="s">
        <v>77</v>
      </c>
      <c r="G5" s="8"/>
      <c r="H5" s="8"/>
      <c r="J5" s="8"/>
      <c r="K5" s="8"/>
      <c r="L5" s="8"/>
      <c r="M5" s="8"/>
      <c r="N5" s="8"/>
      <c r="O5" s="8"/>
      <c r="P5" s="8"/>
      <c r="Q5" s="8"/>
      <c r="R5" s="8"/>
    </row>
    <row r="6" spans="2:20" ht="5.85" customHeight="1">
      <c r="B6" s="9"/>
      <c r="C6" s="4"/>
      <c r="D6" s="4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</row>
    <row r="7" spans="2:20" ht="17.25" customHeight="1">
      <c r="B7" s="476" t="s">
        <v>80</v>
      </c>
      <c r="C7" s="474" t="s">
        <v>17</v>
      </c>
      <c r="D7" s="478" t="s">
        <v>18</v>
      </c>
      <c r="E7" s="480" t="str">
        <f>Resultatlista!F8</f>
        <v>Redskap</v>
      </c>
      <c r="F7" s="481"/>
      <c r="G7" s="469" t="str">
        <f>Resultatlista!K8</f>
        <v>Redskap</v>
      </c>
      <c r="H7" s="481"/>
      <c r="I7" s="472" t="s">
        <v>78</v>
      </c>
      <c r="J7" s="473"/>
      <c r="K7" s="469" t="str">
        <f>Resultatlista!P8</f>
        <v>Redskap</v>
      </c>
      <c r="L7" s="481"/>
      <c r="M7" s="472" t="s">
        <v>79</v>
      </c>
      <c r="N7" s="473"/>
      <c r="O7" s="469" t="str">
        <f>Resultatlista!U8</f>
        <v>Redskap</v>
      </c>
      <c r="P7" s="471"/>
      <c r="Q7" s="469" t="s">
        <v>64</v>
      </c>
      <c r="R7" s="470"/>
    </row>
    <row r="8" spans="2:20">
      <c r="B8" s="477"/>
      <c r="C8" s="475"/>
      <c r="D8" s="479"/>
      <c r="E8" s="127" t="s">
        <v>1</v>
      </c>
      <c r="F8" s="128" t="s">
        <v>2</v>
      </c>
      <c r="G8" s="117" t="s">
        <v>1</v>
      </c>
      <c r="H8" s="128" t="s">
        <v>2</v>
      </c>
      <c r="I8" s="117" t="s">
        <v>1</v>
      </c>
      <c r="J8" s="117" t="s">
        <v>2</v>
      </c>
      <c r="K8" s="127" t="s">
        <v>1</v>
      </c>
      <c r="L8" s="117" t="s">
        <v>2</v>
      </c>
      <c r="M8" s="127" t="s">
        <v>1</v>
      </c>
      <c r="N8" s="117" t="s">
        <v>2</v>
      </c>
      <c r="O8" s="127" t="s">
        <v>1</v>
      </c>
      <c r="P8" s="117" t="s">
        <v>41</v>
      </c>
      <c r="Q8" s="127" t="s">
        <v>1</v>
      </c>
      <c r="R8" s="118" t="s">
        <v>2</v>
      </c>
    </row>
    <row r="9" spans="2:20" ht="21" customHeight="1">
      <c r="B9" s="123">
        <f>GP!B11</f>
        <v>1</v>
      </c>
      <c r="C9" s="121">
        <f>GP!E11</f>
        <v>0</v>
      </c>
      <c r="D9" s="15">
        <f>GP!F11</f>
        <v>0</v>
      </c>
      <c r="E9" s="81"/>
      <c r="F9" s="74"/>
      <c r="G9" s="84"/>
      <c r="H9" s="85"/>
      <c r="I9" s="81"/>
      <c r="J9" s="74"/>
      <c r="K9" s="84"/>
      <c r="L9" s="85"/>
      <c r="M9" s="81"/>
      <c r="N9" s="74"/>
      <c r="O9" s="119"/>
      <c r="P9" s="151"/>
      <c r="Q9" s="152"/>
      <c r="R9" s="74"/>
    </row>
    <row r="10" spans="2:20" ht="21" customHeight="1">
      <c r="B10" s="123">
        <f>GP!B12</f>
        <v>2</v>
      </c>
      <c r="C10" s="121">
        <f>GP!E12</f>
        <v>0</v>
      </c>
      <c r="D10" s="15">
        <f>GP!F12</f>
        <v>0</v>
      </c>
      <c r="E10" s="81"/>
      <c r="F10" s="74"/>
      <c r="G10" s="84"/>
      <c r="H10" s="85"/>
      <c r="I10" s="81"/>
      <c r="J10" s="74"/>
      <c r="K10" s="84"/>
      <c r="L10" s="85"/>
      <c r="M10" s="81"/>
      <c r="N10" s="74"/>
      <c r="O10" s="119"/>
      <c r="P10" s="85"/>
      <c r="Q10" s="153"/>
      <c r="R10" s="74"/>
    </row>
    <row r="11" spans="2:20" ht="21" customHeight="1">
      <c r="B11" s="123">
        <f>GP!B13</f>
        <v>3</v>
      </c>
      <c r="C11" s="121">
        <f>GP!E13</f>
        <v>0</v>
      </c>
      <c r="D11" s="15">
        <f>GP!F13</f>
        <v>0</v>
      </c>
      <c r="E11" s="81"/>
      <c r="F11" s="74"/>
      <c r="G11" s="84"/>
      <c r="H11" s="85"/>
      <c r="I11" s="81"/>
      <c r="J11" s="74"/>
      <c r="K11" s="84"/>
      <c r="L11" s="85"/>
      <c r="M11" s="81"/>
      <c r="N11" s="74"/>
      <c r="O11" s="119"/>
      <c r="P11" s="85"/>
      <c r="Q11" s="153"/>
      <c r="R11" s="74"/>
      <c r="T11" s="92"/>
    </row>
    <row r="12" spans="2:20" ht="21" customHeight="1">
      <c r="B12" s="123">
        <f>GP!B14</f>
        <v>4</v>
      </c>
      <c r="C12" s="121">
        <f>GP!E14</f>
        <v>0</v>
      </c>
      <c r="D12" s="15">
        <f>GP!F14</f>
        <v>0</v>
      </c>
      <c r="E12" s="81"/>
      <c r="F12" s="74"/>
      <c r="G12" s="84"/>
      <c r="H12" s="85"/>
      <c r="I12" s="81"/>
      <c r="J12" s="74"/>
      <c r="K12" s="84"/>
      <c r="L12" s="85"/>
      <c r="M12" s="81"/>
      <c r="N12" s="74"/>
      <c r="O12" s="119"/>
      <c r="P12" s="85"/>
      <c r="Q12" s="153"/>
      <c r="R12" s="74"/>
      <c r="T12" s="92"/>
    </row>
    <row r="13" spans="2:20" ht="21" customHeight="1">
      <c r="B13" s="123">
        <f>GP!B15</f>
        <v>5</v>
      </c>
      <c r="C13" s="121">
        <f>GP!E15</f>
        <v>0</v>
      </c>
      <c r="D13" s="15">
        <f>GP!F15</f>
        <v>0</v>
      </c>
      <c r="E13" s="81"/>
      <c r="F13" s="74"/>
      <c r="G13" s="84"/>
      <c r="H13" s="85"/>
      <c r="I13" s="81"/>
      <c r="J13" s="74"/>
      <c r="K13" s="84"/>
      <c r="L13" s="85"/>
      <c r="M13" s="81"/>
      <c r="N13" s="74"/>
      <c r="O13" s="119"/>
      <c r="P13" s="85"/>
      <c r="Q13" s="153"/>
      <c r="R13" s="74"/>
      <c r="T13" s="92"/>
    </row>
    <row r="14" spans="2:20" ht="21" customHeight="1">
      <c r="B14" s="123">
        <f>GP!B16</f>
        <v>6</v>
      </c>
      <c r="C14" s="121">
        <f>GP!E16</f>
        <v>0</v>
      </c>
      <c r="D14" s="15">
        <f>GP!F16</f>
        <v>0</v>
      </c>
      <c r="E14" s="81"/>
      <c r="F14" s="74"/>
      <c r="G14" s="84"/>
      <c r="H14" s="85"/>
      <c r="I14" s="81"/>
      <c r="J14" s="74"/>
      <c r="K14" s="84"/>
      <c r="L14" s="85"/>
      <c r="M14" s="81"/>
      <c r="N14" s="74"/>
      <c r="O14" s="119"/>
      <c r="P14" s="85"/>
      <c r="Q14" s="153"/>
      <c r="R14" s="74"/>
      <c r="T14" s="92"/>
    </row>
    <row r="15" spans="2:20" ht="21" customHeight="1">
      <c r="B15" s="123">
        <f>GP!B17</f>
        <v>7</v>
      </c>
      <c r="C15" s="121">
        <f>GP!E17</f>
        <v>0</v>
      </c>
      <c r="D15" s="15">
        <f>GP!F17</f>
        <v>0</v>
      </c>
      <c r="E15" s="81"/>
      <c r="F15" s="74"/>
      <c r="G15" s="84"/>
      <c r="H15" s="85"/>
      <c r="I15" s="81"/>
      <c r="J15" s="74"/>
      <c r="K15" s="84"/>
      <c r="L15" s="85"/>
      <c r="M15" s="81"/>
      <c r="N15" s="74"/>
      <c r="O15" s="119"/>
      <c r="P15" s="85"/>
      <c r="Q15" s="153"/>
      <c r="R15" s="74"/>
    </row>
    <row r="16" spans="2:20" ht="21" customHeight="1">
      <c r="B16" s="123">
        <f>GP!B18</f>
        <v>8</v>
      </c>
      <c r="C16" s="121">
        <f>GP!E18</f>
        <v>0</v>
      </c>
      <c r="D16" s="15">
        <f>GP!F18</f>
        <v>0</v>
      </c>
      <c r="E16" s="81"/>
      <c r="F16" s="74"/>
      <c r="G16" s="84"/>
      <c r="H16" s="85"/>
      <c r="I16" s="81"/>
      <c r="J16" s="74"/>
      <c r="K16" s="84"/>
      <c r="L16" s="85"/>
      <c r="M16" s="81"/>
      <c r="N16" s="74"/>
      <c r="O16" s="119"/>
      <c r="P16" s="85"/>
      <c r="Q16" s="153"/>
      <c r="R16" s="74"/>
    </row>
    <row r="17" spans="2:18" ht="21" customHeight="1">
      <c r="B17" s="123">
        <f>GP!B19</f>
        <v>9</v>
      </c>
      <c r="C17" s="121">
        <f>GP!E19</f>
        <v>0</v>
      </c>
      <c r="D17" s="15">
        <f>GP!F19</f>
        <v>0</v>
      </c>
      <c r="E17" s="81"/>
      <c r="F17" s="74"/>
      <c r="G17" s="84"/>
      <c r="H17" s="85"/>
      <c r="I17" s="81"/>
      <c r="J17" s="74"/>
      <c r="K17" s="84"/>
      <c r="L17" s="85"/>
      <c r="M17" s="81"/>
      <c r="N17" s="74"/>
      <c r="O17" s="119"/>
      <c r="P17" s="85"/>
      <c r="Q17" s="153"/>
      <c r="R17" s="74"/>
    </row>
    <row r="18" spans="2:18" ht="21" customHeight="1">
      <c r="B18" s="123">
        <f>GP!B20</f>
        <v>10</v>
      </c>
      <c r="C18" s="121">
        <f>GP!E20</f>
        <v>0</v>
      </c>
      <c r="D18" s="15">
        <f>GP!F20</f>
        <v>0</v>
      </c>
      <c r="E18" s="81"/>
      <c r="F18" s="74"/>
      <c r="G18" s="84"/>
      <c r="H18" s="85"/>
      <c r="I18" s="81"/>
      <c r="J18" s="74"/>
      <c r="K18" s="84"/>
      <c r="L18" s="85"/>
      <c r="M18" s="81"/>
      <c r="N18" s="74"/>
      <c r="O18" s="119"/>
      <c r="P18" s="85"/>
      <c r="Q18" s="153"/>
      <c r="R18" s="74"/>
    </row>
    <row r="19" spans="2:18" ht="21" customHeight="1">
      <c r="B19" s="123">
        <f>GP!B21</f>
        <v>11</v>
      </c>
      <c r="C19" s="121">
        <f>GP!E21</f>
        <v>0</v>
      </c>
      <c r="D19" s="15">
        <f>GP!F21</f>
        <v>0</v>
      </c>
      <c r="E19" s="81"/>
      <c r="F19" s="74"/>
      <c r="G19" s="84"/>
      <c r="H19" s="85"/>
      <c r="I19" s="81"/>
      <c r="J19" s="74"/>
      <c r="K19" s="84"/>
      <c r="L19" s="85"/>
      <c r="M19" s="81"/>
      <c r="N19" s="74"/>
      <c r="O19" s="119"/>
      <c r="P19" s="85"/>
      <c r="Q19" s="153"/>
      <c r="R19" s="74"/>
    </row>
    <row r="20" spans="2:18" ht="21" customHeight="1">
      <c r="B20" s="123">
        <f>GP!B22</f>
        <v>12</v>
      </c>
      <c r="C20" s="121">
        <f>GP!E22</f>
        <v>0</v>
      </c>
      <c r="D20" s="15">
        <f>GP!F22</f>
        <v>0</v>
      </c>
      <c r="E20" s="81"/>
      <c r="F20" s="74"/>
      <c r="G20" s="84"/>
      <c r="H20" s="85"/>
      <c r="I20" s="81"/>
      <c r="J20" s="74"/>
      <c r="K20" s="84"/>
      <c r="L20" s="85"/>
      <c r="M20" s="81"/>
      <c r="N20" s="74"/>
      <c r="O20" s="119"/>
      <c r="P20" s="85"/>
      <c r="Q20" s="153"/>
      <c r="R20" s="74"/>
    </row>
    <row r="21" spans="2:18" ht="21" customHeight="1">
      <c r="B21" s="123">
        <f>GP!B23</f>
        <v>13</v>
      </c>
      <c r="C21" s="121">
        <f>GP!E23</f>
        <v>0</v>
      </c>
      <c r="D21" s="15">
        <f>GP!F23</f>
        <v>0</v>
      </c>
      <c r="E21" s="81"/>
      <c r="F21" s="74"/>
      <c r="G21" s="84"/>
      <c r="H21" s="85"/>
      <c r="I21" s="81"/>
      <c r="J21" s="74"/>
      <c r="K21" s="84"/>
      <c r="L21" s="85"/>
      <c r="M21" s="81"/>
      <c r="N21" s="74"/>
      <c r="O21" s="119"/>
      <c r="P21" s="85"/>
      <c r="Q21" s="153"/>
      <c r="R21" s="74"/>
    </row>
    <row r="22" spans="2:18" ht="21" customHeight="1">
      <c r="B22" s="123">
        <f>GP!B24</f>
        <v>14</v>
      </c>
      <c r="C22" s="121">
        <f>GP!E24</f>
        <v>0</v>
      </c>
      <c r="D22" s="15">
        <f>GP!F24</f>
        <v>0</v>
      </c>
      <c r="E22" s="81"/>
      <c r="F22" s="74"/>
      <c r="G22" s="84"/>
      <c r="H22" s="85"/>
      <c r="I22" s="81"/>
      <c r="J22" s="74"/>
      <c r="K22" s="84"/>
      <c r="L22" s="85"/>
      <c r="M22" s="81"/>
      <c r="N22" s="74"/>
      <c r="O22" s="119"/>
      <c r="P22" s="85"/>
      <c r="Q22" s="153"/>
      <c r="R22" s="74"/>
    </row>
    <row r="23" spans="2:18" ht="21" customHeight="1">
      <c r="B23" s="123">
        <f>GP!B25</f>
        <v>15</v>
      </c>
      <c r="C23" s="121">
        <f>GP!E25</f>
        <v>0</v>
      </c>
      <c r="D23" s="15">
        <f>GP!F25</f>
        <v>0</v>
      </c>
      <c r="E23" s="81"/>
      <c r="F23" s="74"/>
      <c r="G23" s="84"/>
      <c r="H23" s="85"/>
      <c r="I23" s="81"/>
      <c r="J23" s="74"/>
      <c r="K23" s="84"/>
      <c r="L23" s="85"/>
      <c r="M23" s="81"/>
      <c r="N23" s="74"/>
      <c r="O23" s="119"/>
      <c r="P23" s="85"/>
      <c r="Q23" s="153"/>
      <c r="R23" s="74"/>
    </row>
    <row r="24" spans="2:18" ht="21" customHeight="1">
      <c r="B24" s="123">
        <f>GP!B26</f>
        <v>16</v>
      </c>
      <c r="C24" s="121">
        <f>GP!E26</f>
        <v>0</v>
      </c>
      <c r="D24" s="15">
        <f>GP!F26</f>
        <v>0</v>
      </c>
      <c r="E24" s="81"/>
      <c r="F24" s="74"/>
      <c r="G24" s="84"/>
      <c r="H24" s="85"/>
      <c r="I24" s="81"/>
      <c r="J24" s="74"/>
      <c r="K24" s="84"/>
      <c r="L24" s="85"/>
      <c r="M24" s="81"/>
      <c r="N24" s="74"/>
      <c r="O24" s="119"/>
      <c r="P24" s="85"/>
      <c r="Q24" s="153"/>
      <c r="R24" s="74"/>
    </row>
    <row r="25" spans="2:18" ht="21" customHeight="1">
      <c r="B25" s="123">
        <f>GP!B27</f>
        <v>17</v>
      </c>
      <c r="C25" s="121">
        <f>GP!E27</f>
        <v>0</v>
      </c>
      <c r="D25" s="15">
        <f>GP!F27</f>
        <v>0</v>
      </c>
      <c r="E25" s="81"/>
      <c r="F25" s="74"/>
      <c r="G25" s="84"/>
      <c r="H25" s="85"/>
      <c r="I25" s="81"/>
      <c r="J25" s="74"/>
      <c r="K25" s="84"/>
      <c r="L25" s="85"/>
      <c r="M25" s="81"/>
      <c r="N25" s="74"/>
      <c r="O25" s="119"/>
      <c r="P25" s="85"/>
      <c r="Q25" s="153"/>
      <c r="R25" s="74"/>
    </row>
    <row r="26" spans="2:18" ht="21" customHeight="1">
      <c r="B26" s="123">
        <f>GP!B28</f>
        <v>18</v>
      </c>
      <c r="C26" s="121">
        <f>GP!E28</f>
        <v>0</v>
      </c>
      <c r="D26" s="15">
        <f>GP!F28</f>
        <v>0</v>
      </c>
      <c r="E26" s="81"/>
      <c r="F26" s="74"/>
      <c r="G26" s="84"/>
      <c r="H26" s="85"/>
      <c r="I26" s="81"/>
      <c r="J26" s="74"/>
      <c r="K26" s="84"/>
      <c r="L26" s="85"/>
      <c r="M26" s="81"/>
      <c r="N26" s="74"/>
      <c r="O26" s="119"/>
      <c r="P26" s="85"/>
      <c r="Q26" s="153"/>
      <c r="R26" s="74"/>
    </row>
    <row r="27" spans="2:18" ht="21" customHeight="1">
      <c r="B27" s="123">
        <f>GP!B29</f>
        <v>19</v>
      </c>
      <c r="C27" s="121">
        <f>GP!E29</f>
        <v>0</v>
      </c>
      <c r="D27" s="15">
        <f>GP!F29</f>
        <v>0</v>
      </c>
      <c r="E27" s="81"/>
      <c r="F27" s="74"/>
      <c r="G27" s="84"/>
      <c r="H27" s="85"/>
      <c r="I27" s="81"/>
      <c r="J27" s="74"/>
      <c r="K27" s="84"/>
      <c r="L27" s="85"/>
      <c r="M27" s="81"/>
      <c r="N27" s="74"/>
      <c r="O27" s="119"/>
      <c r="P27" s="85"/>
      <c r="Q27" s="153"/>
      <c r="R27" s="74"/>
    </row>
    <row r="28" spans="2:18" ht="21" customHeight="1">
      <c r="B28" s="123">
        <f>GP!B30</f>
        <v>20</v>
      </c>
      <c r="C28" s="121">
        <f>GP!E30</f>
        <v>0</v>
      </c>
      <c r="D28" s="15">
        <f>GP!F30</f>
        <v>0</v>
      </c>
      <c r="E28" s="81"/>
      <c r="F28" s="74"/>
      <c r="G28" s="84"/>
      <c r="H28" s="85"/>
      <c r="I28" s="81"/>
      <c r="J28" s="74"/>
      <c r="K28" s="84"/>
      <c r="L28" s="85"/>
      <c r="M28" s="81"/>
      <c r="N28" s="74"/>
      <c r="O28" s="119"/>
      <c r="P28" s="85"/>
      <c r="Q28" s="153"/>
      <c r="R28" s="74"/>
    </row>
    <row r="29" spans="2:18" ht="21" customHeight="1">
      <c r="B29" s="123">
        <f>GP!B31</f>
        <v>21</v>
      </c>
      <c r="C29" s="121">
        <f>GP!E31</f>
        <v>0</v>
      </c>
      <c r="D29" s="15">
        <f>GP!F31</f>
        <v>0</v>
      </c>
      <c r="E29" s="81"/>
      <c r="F29" s="74"/>
      <c r="G29" s="84"/>
      <c r="H29" s="85"/>
      <c r="I29" s="81"/>
      <c r="J29" s="74"/>
      <c r="K29" s="84"/>
      <c r="L29" s="85"/>
      <c r="M29" s="81"/>
      <c r="N29" s="74"/>
      <c r="O29" s="119"/>
      <c r="P29" s="85"/>
      <c r="Q29" s="153"/>
      <c r="R29" s="74"/>
    </row>
    <row r="30" spans="2:18" ht="21" customHeight="1">
      <c r="B30" s="123">
        <f>GP!B32</f>
        <v>22</v>
      </c>
      <c r="C30" s="121">
        <f>GP!E32</f>
        <v>0</v>
      </c>
      <c r="D30" s="15">
        <f>GP!F32</f>
        <v>0</v>
      </c>
      <c r="E30" s="81"/>
      <c r="F30" s="74"/>
      <c r="G30" s="84"/>
      <c r="H30" s="85"/>
      <c r="I30" s="81"/>
      <c r="J30" s="74"/>
      <c r="K30" s="84"/>
      <c r="L30" s="85"/>
      <c r="M30" s="81"/>
      <c r="N30" s="74"/>
      <c r="O30" s="119"/>
      <c r="P30" s="85"/>
      <c r="Q30" s="153"/>
      <c r="R30" s="74"/>
    </row>
    <row r="31" spans="2:18" ht="21" customHeight="1">
      <c r="B31" s="123">
        <f>GP!B33</f>
        <v>23</v>
      </c>
      <c r="C31" s="121">
        <f>GP!E33</f>
        <v>0</v>
      </c>
      <c r="D31" s="15">
        <f>GP!F33</f>
        <v>0</v>
      </c>
      <c r="E31" s="81"/>
      <c r="F31" s="74"/>
      <c r="G31" s="84"/>
      <c r="H31" s="85"/>
      <c r="I31" s="81"/>
      <c r="J31" s="74"/>
      <c r="K31" s="84"/>
      <c r="L31" s="85"/>
      <c r="M31" s="81"/>
      <c r="N31" s="74"/>
      <c r="O31" s="119"/>
      <c r="P31" s="85"/>
      <c r="Q31" s="153"/>
      <c r="R31" s="74"/>
    </row>
    <row r="32" spans="2:18" ht="21" customHeight="1">
      <c r="B32" s="123">
        <f>GP!B34</f>
        <v>24</v>
      </c>
      <c r="C32" s="121">
        <f>GP!E34</f>
        <v>0</v>
      </c>
      <c r="D32" s="15">
        <f>GP!F34</f>
        <v>0</v>
      </c>
      <c r="E32" s="81"/>
      <c r="F32" s="74"/>
      <c r="G32" s="84"/>
      <c r="H32" s="85"/>
      <c r="I32" s="81"/>
      <c r="J32" s="74"/>
      <c r="K32" s="84"/>
      <c r="L32" s="85"/>
      <c r="M32" s="81"/>
      <c r="N32" s="74"/>
      <c r="O32" s="119"/>
      <c r="P32" s="85"/>
      <c r="Q32" s="153"/>
      <c r="R32" s="74"/>
    </row>
    <row r="33" spans="2:18" ht="21" customHeight="1">
      <c r="B33" s="123">
        <f>GP!B35</f>
        <v>25</v>
      </c>
      <c r="C33" s="121">
        <f>GP!E35</f>
        <v>0</v>
      </c>
      <c r="D33" s="15">
        <f>GP!F35</f>
        <v>0</v>
      </c>
      <c r="E33" s="81"/>
      <c r="F33" s="74"/>
      <c r="G33" s="84"/>
      <c r="H33" s="85"/>
      <c r="I33" s="81"/>
      <c r="J33" s="74"/>
      <c r="K33" s="84"/>
      <c r="L33" s="85"/>
      <c r="M33" s="81"/>
      <c r="N33" s="74"/>
      <c r="O33" s="119"/>
      <c r="P33" s="85"/>
      <c r="Q33" s="153"/>
      <c r="R33" s="74"/>
    </row>
    <row r="34" spans="2:18" ht="21" customHeight="1">
      <c r="B34" s="123">
        <f>GP!B36</f>
        <v>26</v>
      </c>
      <c r="C34" s="121">
        <f>GP!E36</f>
        <v>0</v>
      </c>
      <c r="D34" s="15">
        <f>GP!F36</f>
        <v>0</v>
      </c>
      <c r="E34" s="81"/>
      <c r="F34" s="74"/>
      <c r="G34" s="84"/>
      <c r="H34" s="85"/>
      <c r="I34" s="81"/>
      <c r="J34" s="74"/>
      <c r="K34" s="84"/>
      <c r="L34" s="85"/>
      <c r="M34" s="81"/>
      <c r="N34" s="74"/>
      <c r="O34" s="119"/>
      <c r="P34" s="85"/>
      <c r="Q34" s="153"/>
      <c r="R34" s="74"/>
    </row>
    <row r="35" spans="2:18" ht="21" customHeight="1">
      <c r="B35" s="123">
        <f>GP!B37</f>
        <v>27</v>
      </c>
      <c r="C35" s="121">
        <f>GP!E37</f>
        <v>0</v>
      </c>
      <c r="D35" s="15">
        <f>GP!F37</f>
        <v>0</v>
      </c>
      <c r="E35" s="81"/>
      <c r="F35" s="74"/>
      <c r="G35" s="84"/>
      <c r="H35" s="85"/>
      <c r="I35" s="81"/>
      <c r="J35" s="74"/>
      <c r="K35" s="84"/>
      <c r="L35" s="85"/>
      <c r="M35" s="81"/>
      <c r="N35" s="74"/>
      <c r="O35" s="119"/>
      <c r="P35" s="85"/>
      <c r="Q35" s="153"/>
      <c r="R35" s="74"/>
    </row>
    <row r="36" spans="2:18" ht="21" customHeight="1">
      <c r="B36" s="123">
        <f>GP!B38</f>
        <v>28</v>
      </c>
      <c r="C36" s="121">
        <f>GP!E38</f>
        <v>0</v>
      </c>
      <c r="D36" s="15">
        <f>GP!F38</f>
        <v>0</v>
      </c>
      <c r="E36" s="81"/>
      <c r="F36" s="74"/>
      <c r="G36" s="84"/>
      <c r="H36" s="85"/>
      <c r="I36" s="81"/>
      <c r="J36" s="74"/>
      <c r="K36" s="84"/>
      <c r="L36" s="85"/>
      <c r="M36" s="81"/>
      <c r="N36" s="74"/>
      <c r="O36" s="119"/>
      <c r="P36" s="85"/>
      <c r="Q36" s="153"/>
      <c r="R36" s="74"/>
    </row>
    <row r="37" spans="2:18" ht="21" customHeight="1">
      <c r="B37" s="123">
        <f>GP!B39</f>
        <v>29</v>
      </c>
      <c r="C37" s="121">
        <f>GP!E39</f>
        <v>0</v>
      </c>
      <c r="D37" s="15">
        <f>GP!F39</f>
        <v>0</v>
      </c>
      <c r="E37" s="81"/>
      <c r="F37" s="74"/>
      <c r="G37" s="84"/>
      <c r="H37" s="85"/>
      <c r="I37" s="81"/>
      <c r="J37" s="74"/>
      <c r="K37" s="84"/>
      <c r="L37" s="85"/>
      <c r="M37" s="81"/>
      <c r="N37" s="74"/>
      <c r="O37" s="119"/>
      <c r="P37" s="85"/>
      <c r="Q37" s="153"/>
      <c r="R37" s="74"/>
    </row>
    <row r="38" spans="2:18" ht="21" customHeight="1">
      <c r="B38" s="123">
        <f>GP!B40</f>
        <v>30</v>
      </c>
      <c r="C38" s="121">
        <f>GP!E40</f>
        <v>0</v>
      </c>
      <c r="D38" s="15">
        <f>GP!F40</f>
        <v>0</v>
      </c>
      <c r="E38" s="81"/>
      <c r="F38" s="74"/>
      <c r="G38" s="84"/>
      <c r="H38" s="85"/>
      <c r="I38" s="81"/>
      <c r="J38" s="74"/>
      <c r="K38" s="84"/>
      <c r="L38" s="85"/>
      <c r="M38" s="81"/>
      <c r="N38" s="74"/>
      <c r="O38" s="119"/>
      <c r="P38" s="85"/>
      <c r="Q38" s="153"/>
      <c r="R38" s="74"/>
    </row>
    <row r="39" spans="2:18" ht="21" customHeight="1">
      <c r="B39" s="123">
        <f>GP!B41</f>
        <v>31</v>
      </c>
      <c r="C39" s="121">
        <f>GP!E41</f>
        <v>0</v>
      </c>
      <c r="D39" s="15">
        <f>GP!F41</f>
        <v>0</v>
      </c>
      <c r="E39" s="81"/>
      <c r="F39" s="74"/>
      <c r="G39" s="84"/>
      <c r="H39" s="85"/>
      <c r="I39" s="81"/>
      <c r="J39" s="74"/>
      <c r="K39" s="84"/>
      <c r="L39" s="85"/>
      <c r="M39" s="81"/>
      <c r="N39" s="74"/>
      <c r="O39" s="119"/>
      <c r="P39" s="85"/>
      <c r="Q39" s="153"/>
      <c r="R39" s="74"/>
    </row>
    <row r="40" spans="2:18" ht="21" customHeight="1">
      <c r="B40" s="123">
        <f>GP!B42</f>
        <v>32</v>
      </c>
      <c r="C40" s="121">
        <f>GP!E42</f>
        <v>0</v>
      </c>
      <c r="D40" s="15">
        <f>GP!F42</f>
        <v>0</v>
      </c>
      <c r="E40" s="81"/>
      <c r="F40" s="74"/>
      <c r="G40" s="84"/>
      <c r="H40" s="85"/>
      <c r="I40" s="81"/>
      <c r="J40" s="74"/>
      <c r="K40" s="84"/>
      <c r="L40" s="85"/>
      <c r="M40" s="81"/>
      <c r="N40" s="74"/>
      <c r="O40" s="119"/>
      <c r="P40" s="85"/>
      <c r="Q40" s="153"/>
      <c r="R40" s="74"/>
    </row>
    <row r="41" spans="2:18" ht="21" customHeight="1">
      <c r="B41" s="123">
        <f>GP!B43</f>
        <v>33</v>
      </c>
      <c r="C41" s="121">
        <f>GP!E43</f>
        <v>0</v>
      </c>
      <c r="D41" s="15">
        <f>GP!F43</f>
        <v>0</v>
      </c>
      <c r="E41" s="81"/>
      <c r="F41" s="74"/>
      <c r="G41" s="84"/>
      <c r="H41" s="85"/>
      <c r="I41" s="81"/>
      <c r="J41" s="74"/>
      <c r="K41" s="84"/>
      <c r="L41" s="85"/>
      <c r="M41" s="81"/>
      <c r="N41" s="74"/>
      <c r="O41" s="119"/>
      <c r="P41" s="85"/>
      <c r="Q41" s="153"/>
      <c r="R41" s="74"/>
    </row>
    <row r="42" spans="2:18" ht="21" customHeight="1">
      <c r="B42" s="123">
        <f>GP!B44</f>
        <v>34</v>
      </c>
      <c r="C42" s="121">
        <f>GP!E44</f>
        <v>0</v>
      </c>
      <c r="D42" s="15">
        <f>GP!F44</f>
        <v>0</v>
      </c>
      <c r="E42" s="81"/>
      <c r="F42" s="74"/>
      <c r="G42" s="84"/>
      <c r="H42" s="85"/>
      <c r="I42" s="81"/>
      <c r="J42" s="74"/>
      <c r="K42" s="84"/>
      <c r="L42" s="85"/>
      <c r="M42" s="81"/>
      <c r="N42" s="74"/>
      <c r="O42" s="119"/>
      <c r="P42" s="85"/>
      <c r="Q42" s="153"/>
      <c r="R42" s="74"/>
    </row>
    <row r="43" spans="2:18" ht="21" customHeight="1">
      <c r="B43" s="123">
        <f>GP!B45</f>
        <v>35</v>
      </c>
      <c r="C43" s="121">
        <f>GP!E45</f>
        <v>0</v>
      </c>
      <c r="D43" s="15">
        <f>GP!F45</f>
        <v>0</v>
      </c>
      <c r="E43" s="81"/>
      <c r="F43" s="74"/>
      <c r="G43" s="84"/>
      <c r="H43" s="85"/>
      <c r="I43" s="81"/>
      <c r="J43" s="74"/>
      <c r="K43" s="84"/>
      <c r="L43" s="85"/>
      <c r="M43" s="81"/>
      <c r="N43" s="74"/>
      <c r="O43" s="119"/>
      <c r="P43" s="85"/>
      <c r="Q43" s="153"/>
      <c r="R43" s="74"/>
    </row>
    <row r="44" spans="2:18" ht="21" customHeight="1">
      <c r="B44" s="123">
        <f>GP!B46</f>
        <v>36</v>
      </c>
      <c r="C44" s="121">
        <f>GP!E46</f>
        <v>0</v>
      </c>
      <c r="D44" s="15">
        <f>GP!F46</f>
        <v>0</v>
      </c>
      <c r="E44" s="81"/>
      <c r="F44" s="74"/>
      <c r="G44" s="84"/>
      <c r="H44" s="85"/>
      <c r="I44" s="81"/>
      <c r="J44" s="74"/>
      <c r="K44" s="84"/>
      <c r="L44" s="85"/>
      <c r="M44" s="81"/>
      <c r="N44" s="74"/>
      <c r="O44" s="119"/>
      <c r="P44" s="85"/>
      <c r="Q44" s="153"/>
      <c r="R44" s="74"/>
    </row>
    <row r="45" spans="2:18" ht="21" customHeight="1">
      <c r="B45" s="123">
        <f>GP!B47</f>
        <v>37</v>
      </c>
      <c r="C45" s="121">
        <f>GP!E47</f>
        <v>0</v>
      </c>
      <c r="D45" s="15">
        <f>GP!F47</f>
        <v>0</v>
      </c>
      <c r="E45" s="81"/>
      <c r="F45" s="74"/>
      <c r="G45" s="84"/>
      <c r="H45" s="85"/>
      <c r="I45" s="81"/>
      <c r="J45" s="74"/>
      <c r="K45" s="84"/>
      <c r="L45" s="85"/>
      <c r="M45" s="81"/>
      <c r="N45" s="74"/>
      <c r="O45" s="119"/>
      <c r="P45" s="85"/>
      <c r="Q45" s="153"/>
      <c r="R45" s="74"/>
    </row>
    <row r="46" spans="2:18" ht="21" customHeight="1">
      <c r="B46" s="123">
        <f>GP!B48</f>
        <v>38</v>
      </c>
      <c r="C46" s="121">
        <f>GP!E48</f>
        <v>0</v>
      </c>
      <c r="D46" s="15">
        <f>GP!F48</f>
        <v>0</v>
      </c>
      <c r="E46" s="81"/>
      <c r="F46" s="74"/>
      <c r="G46" s="84"/>
      <c r="H46" s="85"/>
      <c r="I46" s="81"/>
      <c r="J46" s="74"/>
      <c r="K46" s="84"/>
      <c r="L46" s="85"/>
      <c r="M46" s="81"/>
      <c r="N46" s="74"/>
      <c r="O46" s="119"/>
      <c r="P46" s="85"/>
      <c r="Q46" s="153"/>
      <c r="R46" s="74"/>
    </row>
    <row r="47" spans="2:18" ht="21" customHeight="1">
      <c r="B47" s="123">
        <f>GP!B49</f>
        <v>39</v>
      </c>
      <c r="C47" s="121">
        <f>GP!E49</f>
        <v>0</v>
      </c>
      <c r="D47" s="15">
        <f>GP!F49</f>
        <v>0</v>
      </c>
      <c r="E47" s="81"/>
      <c r="F47" s="74"/>
      <c r="G47" s="84"/>
      <c r="H47" s="85"/>
      <c r="I47" s="81"/>
      <c r="J47" s="74"/>
      <c r="K47" s="84"/>
      <c r="L47" s="85"/>
      <c r="M47" s="81"/>
      <c r="N47" s="74"/>
      <c r="O47" s="119"/>
      <c r="P47" s="85"/>
      <c r="Q47" s="153"/>
      <c r="R47" s="74"/>
    </row>
    <row r="48" spans="2:18" ht="21" customHeight="1">
      <c r="B48" s="123">
        <f>GP!B50</f>
        <v>40</v>
      </c>
      <c r="C48" s="121">
        <f>GP!E50</f>
        <v>0</v>
      </c>
      <c r="D48" s="15">
        <f>GP!F50</f>
        <v>0</v>
      </c>
      <c r="E48" s="81"/>
      <c r="F48" s="74"/>
      <c r="G48" s="84"/>
      <c r="H48" s="85"/>
      <c r="I48" s="81"/>
      <c r="J48" s="74"/>
      <c r="K48" s="84"/>
      <c r="L48" s="85"/>
      <c r="M48" s="81"/>
      <c r="N48" s="74"/>
      <c r="O48" s="119"/>
      <c r="P48" s="85"/>
      <c r="Q48" s="153"/>
      <c r="R48" s="74"/>
    </row>
    <row r="49" spans="2:18" ht="21" customHeight="1">
      <c r="B49" s="123">
        <f>GP!B51</f>
        <v>41</v>
      </c>
      <c r="C49" s="121">
        <f>GP!E51</f>
        <v>0</v>
      </c>
      <c r="D49" s="15">
        <f>GP!F51</f>
        <v>0</v>
      </c>
      <c r="E49" s="81"/>
      <c r="F49" s="74"/>
      <c r="G49" s="84"/>
      <c r="H49" s="85"/>
      <c r="I49" s="81"/>
      <c r="J49" s="74"/>
      <c r="K49" s="84"/>
      <c r="L49" s="85"/>
      <c r="M49" s="81"/>
      <c r="N49" s="74"/>
      <c r="O49" s="119"/>
      <c r="P49" s="85"/>
      <c r="Q49" s="153"/>
      <c r="R49" s="74"/>
    </row>
    <row r="50" spans="2:18" ht="21" customHeight="1">
      <c r="B50" s="123">
        <f>GP!B52</f>
        <v>42</v>
      </c>
      <c r="C50" s="121">
        <f>GP!E52</f>
        <v>0</v>
      </c>
      <c r="D50" s="15">
        <f>GP!F52</f>
        <v>0</v>
      </c>
      <c r="E50" s="81"/>
      <c r="F50" s="74"/>
      <c r="G50" s="84"/>
      <c r="H50" s="85"/>
      <c r="I50" s="81"/>
      <c r="J50" s="74"/>
      <c r="K50" s="84"/>
      <c r="L50" s="85"/>
      <c r="M50" s="81"/>
      <c r="N50" s="74"/>
      <c r="O50" s="119"/>
      <c r="P50" s="85"/>
      <c r="Q50" s="153"/>
      <c r="R50" s="74"/>
    </row>
    <row r="51" spans="2:18" ht="21" customHeight="1">
      <c r="B51" s="123">
        <f>GP!B53</f>
        <v>43</v>
      </c>
      <c r="C51" s="121">
        <f>GP!E53</f>
        <v>0</v>
      </c>
      <c r="D51" s="15">
        <f>GP!F53</f>
        <v>0</v>
      </c>
      <c r="E51" s="81"/>
      <c r="F51" s="74"/>
      <c r="G51" s="84"/>
      <c r="H51" s="85"/>
      <c r="I51" s="81"/>
      <c r="J51" s="74"/>
      <c r="K51" s="84"/>
      <c r="L51" s="85"/>
      <c r="M51" s="81"/>
      <c r="N51" s="74"/>
      <c r="O51" s="119"/>
      <c r="P51" s="85"/>
      <c r="Q51" s="153"/>
      <c r="R51" s="74"/>
    </row>
    <row r="52" spans="2:18" ht="21" customHeight="1">
      <c r="B52" s="123">
        <f>GP!B54</f>
        <v>44</v>
      </c>
      <c r="C52" s="121">
        <f>GP!E54</f>
        <v>0</v>
      </c>
      <c r="D52" s="15">
        <f>GP!F54</f>
        <v>0</v>
      </c>
      <c r="E52" s="81"/>
      <c r="F52" s="74"/>
      <c r="G52" s="84"/>
      <c r="H52" s="85"/>
      <c r="I52" s="81"/>
      <c r="J52" s="74"/>
      <c r="K52" s="84"/>
      <c r="L52" s="85"/>
      <c r="M52" s="81"/>
      <c r="N52" s="74"/>
      <c r="O52" s="119"/>
      <c r="P52" s="85"/>
      <c r="Q52" s="153"/>
      <c r="R52" s="74"/>
    </row>
    <row r="53" spans="2:18" ht="21" customHeight="1">
      <c r="B53" s="123">
        <f>GP!B55</f>
        <v>45</v>
      </c>
      <c r="C53" s="121">
        <f>GP!E55</f>
        <v>0</v>
      </c>
      <c r="D53" s="15">
        <f>GP!F55</f>
        <v>0</v>
      </c>
      <c r="E53" s="81"/>
      <c r="F53" s="74"/>
      <c r="G53" s="84"/>
      <c r="H53" s="85"/>
      <c r="I53" s="81"/>
      <c r="J53" s="74"/>
      <c r="K53" s="84"/>
      <c r="L53" s="85"/>
      <c r="M53" s="81"/>
      <c r="N53" s="74"/>
      <c r="O53" s="119"/>
      <c r="P53" s="85"/>
      <c r="Q53" s="153"/>
      <c r="R53" s="74"/>
    </row>
    <row r="54" spans="2:18" ht="21" customHeight="1">
      <c r="B54" s="123">
        <f>GP!B56</f>
        <v>46</v>
      </c>
      <c r="C54" s="121">
        <f>GP!E56</f>
        <v>0</v>
      </c>
      <c r="D54" s="15">
        <f>GP!F56</f>
        <v>0</v>
      </c>
      <c r="E54" s="81"/>
      <c r="F54" s="74"/>
      <c r="G54" s="84"/>
      <c r="H54" s="85"/>
      <c r="I54" s="81"/>
      <c r="J54" s="74"/>
      <c r="K54" s="84"/>
      <c r="L54" s="85"/>
      <c r="M54" s="81"/>
      <c r="N54" s="74"/>
      <c r="O54" s="119"/>
      <c r="P54" s="85"/>
      <c r="Q54" s="153"/>
      <c r="R54" s="74"/>
    </row>
    <row r="55" spans="2:18" ht="21" customHeight="1">
      <c r="B55" s="123">
        <f>GP!B57</f>
        <v>47</v>
      </c>
      <c r="C55" s="121">
        <f>GP!E57</f>
        <v>0</v>
      </c>
      <c r="D55" s="15">
        <f>GP!F57</f>
        <v>0</v>
      </c>
      <c r="E55" s="81"/>
      <c r="F55" s="74"/>
      <c r="G55" s="84"/>
      <c r="H55" s="85"/>
      <c r="I55" s="81"/>
      <c r="J55" s="74"/>
      <c r="K55" s="84"/>
      <c r="L55" s="85"/>
      <c r="M55" s="81"/>
      <c r="N55" s="74"/>
      <c r="O55" s="119"/>
      <c r="P55" s="85"/>
      <c r="Q55" s="153"/>
      <c r="R55" s="74"/>
    </row>
    <row r="56" spans="2:18" ht="21" customHeight="1">
      <c r="B56" s="123">
        <f>GP!B58</f>
        <v>48</v>
      </c>
      <c r="C56" s="121">
        <f>GP!E58</f>
        <v>0</v>
      </c>
      <c r="D56" s="15">
        <f>GP!F58</f>
        <v>0</v>
      </c>
      <c r="E56" s="81"/>
      <c r="F56" s="74"/>
      <c r="G56" s="84"/>
      <c r="H56" s="85"/>
      <c r="I56" s="81"/>
      <c r="J56" s="74"/>
      <c r="K56" s="84"/>
      <c r="L56" s="85"/>
      <c r="M56" s="81"/>
      <c r="N56" s="74"/>
      <c r="O56" s="119"/>
      <c r="P56" s="85"/>
      <c r="Q56" s="153"/>
      <c r="R56" s="74"/>
    </row>
    <row r="57" spans="2:18" ht="21" customHeight="1">
      <c r="B57" s="123">
        <f>GP!B59</f>
        <v>49</v>
      </c>
      <c r="C57" s="121">
        <f>GP!E59</f>
        <v>0</v>
      </c>
      <c r="D57" s="15">
        <f>GP!F59</f>
        <v>0</v>
      </c>
      <c r="E57" s="81"/>
      <c r="F57" s="74"/>
      <c r="G57" s="84"/>
      <c r="H57" s="85"/>
      <c r="I57" s="81"/>
      <c r="J57" s="74"/>
      <c r="K57" s="84"/>
      <c r="L57" s="85"/>
      <c r="M57" s="81"/>
      <c r="N57" s="74"/>
      <c r="O57" s="119"/>
      <c r="P57" s="85"/>
      <c r="Q57" s="153"/>
      <c r="R57" s="74"/>
    </row>
    <row r="58" spans="2:18" ht="21" customHeight="1">
      <c r="B58" s="124">
        <v>50</v>
      </c>
      <c r="C58" s="122">
        <f>GP!E60</f>
        <v>0</v>
      </c>
      <c r="D58" s="10">
        <f>GP!F60</f>
        <v>0</v>
      </c>
      <c r="E58" s="126"/>
      <c r="F58" s="53"/>
      <c r="G58" s="86"/>
      <c r="H58" s="87"/>
      <c r="I58" s="82"/>
      <c r="J58" s="53"/>
      <c r="K58" s="86"/>
      <c r="L58" s="87"/>
      <c r="M58" s="82"/>
      <c r="N58" s="53"/>
      <c r="O58" s="120"/>
      <c r="P58" s="87"/>
      <c r="Q58" s="126"/>
      <c r="R58" s="53"/>
    </row>
    <row r="59" spans="2:18" ht="7.5" customHeight="1">
      <c r="B59" s="9"/>
      <c r="C59" s="4"/>
      <c r="D59" s="4"/>
      <c r="E59" s="7"/>
      <c r="F59" s="8"/>
      <c r="G59" s="7"/>
      <c r="H59" s="8"/>
      <c r="I59" s="8"/>
      <c r="J59" s="8"/>
      <c r="K59" s="7"/>
      <c r="L59" s="8"/>
      <c r="M59" s="8"/>
      <c r="N59" s="8"/>
      <c r="O59" s="8"/>
      <c r="P59" s="8"/>
      <c r="Q59" s="7"/>
      <c r="R59" s="8"/>
    </row>
    <row r="60" spans="2:18" s="51" customFormat="1" ht="12.75">
      <c r="B60" s="125"/>
      <c r="C60" s="50"/>
      <c r="D60" s="50"/>
      <c r="H60" s="52"/>
      <c r="I60" s="52"/>
      <c r="J60" s="52"/>
      <c r="L60" s="52"/>
      <c r="M60" s="52"/>
      <c r="N60" s="52"/>
      <c r="O60" s="52"/>
      <c r="P60" s="52"/>
      <c r="R60" s="52"/>
    </row>
    <row r="61" spans="2:18">
      <c r="F61" s="8"/>
    </row>
  </sheetData>
  <sheetProtection selectLockedCells="1"/>
  <mergeCells count="10">
    <mergeCell ref="B7:B8"/>
    <mergeCell ref="D7:D8"/>
    <mergeCell ref="E7:F7"/>
    <mergeCell ref="G7:H7"/>
    <mergeCell ref="K7:L7"/>
    <mergeCell ref="Q7:R7"/>
    <mergeCell ref="O7:P7"/>
    <mergeCell ref="M7:N7"/>
    <mergeCell ref="I7:J7"/>
    <mergeCell ref="C7:C8"/>
  </mergeCells>
  <conditionalFormatting sqref="C17:D17">
    <cfRule type="cellIs" dxfId="26" priority="24" operator="equal">
      <formula>0</formula>
    </cfRule>
  </conditionalFormatting>
  <conditionalFormatting sqref="C17:D37 C58:D58">
    <cfRule type="cellIs" dxfId="25" priority="23" operator="equal">
      <formula>0</formula>
    </cfRule>
  </conditionalFormatting>
  <conditionalFormatting sqref="C9:D17">
    <cfRule type="cellIs" dxfId="24" priority="22" operator="equal">
      <formula>0</formula>
    </cfRule>
  </conditionalFormatting>
  <conditionalFormatting sqref="C38:D38">
    <cfRule type="cellIs" dxfId="23" priority="21" operator="equal">
      <formula>0</formula>
    </cfRule>
  </conditionalFormatting>
  <conditionalFormatting sqref="C39:D39">
    <cfRule type="cellIs" dxfId="22" priority="20" operator="equal">
      <formula>0</formula>
    </cfRule>
  </conditionalFormatting>
  <conditionalFormatting sqref="C40:D40">
    <cfRule type="cellIs" dxfId="21" priority="19" operator="equal">
      <formula>0</formula>
    </cfRule>
  </conditionalFormatting>
  <conditionalFormatting sqref="C41:D41">
    <cfRule type="cellIs" dxfId="20" priority="18" operator="equal">
      <formula>0</formula>
    </cfRule>
  </conditionalFormatting>
  <conditionalFormatting sqref="C42:D42">
    <cfRule type="cellIs" dxfId="19" priority="17" operator="equal">
      <formula>0</formula>
    </cfRule>
  </conditionalFormatting>
  <conditionalFormatting sqref="C43:D43">
    <cfRule type="cellIs" dxfId="18" priority="16" operator="equal">
      <formula>0</formula>
    </cfRule>
  </conditionalFormatting>
  <conditionalFormatting sqref="C44:D44">
    <cfRule type="cellIs" dxfId="17" priority="15" operator="equal">
      <formula>0</formula>
    </cfRule>
  </conditionalFormatting>
  <conditionalFormatting sqref="C45:D45">
    <cfRule type="cellIs" dxfId="16" priority="14" operator="equal">
      <formula>0</formula>
    </cfRule>
  </conditionalFormatting>
  <conditionalFormatting sqref="C46:D46">
    <cfRule type="cellIs" dxfId="15" priority="13" operator="equal">
      <formula>0</formula>
    </cfRule>
  </conditionalFormatting>
  <conditionalFormatting sqref="C47:D47">
    <cfRule type="cellIs" dxfId="14" priority="12" operator="equal">
      <formula>0</formula>
    </cfRule>
  </conditionalFormatting>
  <conditionalFormatting sqref="C48:D48">
    <cfRule type="cellIs" dxfId="13" priority="11" operator="equal">
      <formula>0</formula>
    </cfRule>
  </conditionalFormatting>
  <conditionalFormatting sqref="C49:D49">
    <cfRule type="cellIs" dxfId="12" priority="10" operator="equal">
      <formula>0</formula>
    </cfRule>
  </conditionalFormatting>
  <conditionalFormatting sqref="C50:D50">
    <cfRule type="cellIs" dxfId="11" priority="9" operator="equal">
      <formula>0</formula>
    </cfRule>
  </conditionalFormatting>
  <conditionalFormatting sqref="C51:D51">
    <cfRule type="cellIs" dxfId="10" priority="8" operator="equal">
      <formula>0</formula>
    </cfRule>
  </conditionalFormatting>
  <conditionalFormatting sqref="C52:D52">
    <cfRule type="cellIs" dxfId="9" priority="7" operator="equal">
      <formula>0</formula>
    </cfRule>
  </conditionalFormatting>
  <conditionalFormatting sqref="C53:D53">
    <cfRule type="cellIs" dxfId="8" priority="6" operator="equal">
      <formula>0</formula>
    </cfRule>
  </conditionalFormatting>
  <conditionalFormatting sqref="C54:D54">
    <cfRule type="cellIs" dxfId="7" priority="5" operator="equal">
      <formula>0</formula>
    </cfRule>
  </conditionalFormatting>
  <conditionalFormatting sqref="C55:D55">
    <cfRule type="cellIs" dxfId="6" priority="4" operator="equal">
      <formula>0</formula>
    </cfRule>
  </conditionalFormatting>
  <conditionalFormatting sqref="C56:D56">
    <cfRule type="cellIs" dxfId="5" priority="3" operator="equal">
      <formula>0</formula>
    </cfRule>
  </conditionalFormatting>
  <conditionalFormatting sqref="C57:D57">
    <cfRule type="cellIs" dxfId="4" priority="2" operator="equal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67" fitToHeight="0" orientation="landscape" r:id="rId1"/>
  <headerFooter>
    <oddFooter>&amp;C&amp;"-,Fet"&amp;9&amp;P av &amp;N</oddFooter>
  </headerFooter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O131"/>
  <sheetViews>
    <sheetView view="pageBreakPreview" zoomScale="60" zoomScaleNormal="100" workbookViewId="0">
      <selection activeCell="G19" sqref="G19"/>
    </sheetView>
  </sheetViews>
  <sheetFormatPr defaultColWidth="9.140625" defaultRowHeight="15"/>
  <cols>
    <col min="1" max="1" width="9.140625" style="49"/>
    <col min="2" max="2" width="7.7109375" style="262" customWidth="1"/>
    <col min="3" max="3" width="10.85546875" style="351" hidden="1" customWidth="1"/>
    <col min="4" max="4" width="9.5703125" style="350" bestFit="1" customWidth="1"/>
    <col min="5" max="5" width="32" style="252" customWidth="1"/>
    <col min="6" max="6" width="15.85546875" style="350" bestFit="1" customWidth="1"/>
    <col min="7" max="7" width="30.7109375" style="252" customWidth="1"/>
    <col min="8" max="14" width="9.140625" style="49"/>
    <col min="15" max="15" width="17.42578125" style="49" customWidth="1"/>
    <col min="16" max="16384" width="9.140625" style="49"/>
  </cols>
  <sheetData>
    <row r="1" spans="1:15">
      <c r="A1" s="106"/>
      <c r="E1" s="484">
        <f>Villkor!$G$5</f>
        <v>0</v>
      </c>
      <c r="F1" s="485"/>
    </row>
    <row r="2" spans="1:15" s="255" customFormat="1" ht="21">
      <c r="A2" s="365"/>
      <c r="B2" s="253"/>
      <c r="C2" s="352"/>
      <c r="D2" s="353"/>
      <c r="E2" s="485"/>
      <c r="F2" s="485"/>
      <c r="G2" s="254"/>
    </row>
    <row r="3" spans="1:15" s="29" customFormat="1" ht="18.75">
      <c r="A3" s="292"/>
      <c r="B3" s="257"/>
      <c r="C3" s="354"/>
      <c r="D3" s="355"/>
      <c r="E3" s="486" t="str">
        <f>Villkor!$G$9&amp;" -  "&amp;Villkor!$G$8</f>
        <v xml:space="preserve"> -  </v>
      </c>
      <c r="F3" s="485"/>
      <c r="G3" s="258"/>
    </row>
    <row r="4" spans="1:15" s="29" customFormat="1" ht="18.75">
      <c r="A4" s="292"/>
      <c r="B4" s="366"/>
      <c r="C4" s="367"/>
      <c r="D4" s="355"/>
      <c r="E4" s="486" t="str">
        <f>Villkor!$G$6&amp;",  "&amp;Villkor!$G$7</f>
        <v xml:space="preserve">,  </v>
      </c>
      <c r="F4" s="485"/>
      <c r="G4" s="258"/>
    </row>
    <row r="5" spans="1:15" ht="27" thickBot="1">
      <c r="A5" s="106"/>
      <c r="B5" s="368"/>
      <c r="C5" s="369"/>
      <c r="D5" s="356"/>
      <c r="E5" s="487" t="s">
        <v>121</v>
      </c>
      <c r="F5" s="485"/>
      <c r="G5" s="256"/>
    </row>
    <row r="6" spans="1:15">
      <c r="A6" s="106"/>
      <c r="B6" s="370"/>
      <c r="C6" s="371"/>
      <c r="D6" s="357"/>
      <c r="E6" s="259"/>
      <c r="F6" s="371"/>
      <c r="G6" s="259"/>
      <c r="J6" s="276" t="s">
        <v>132</v>
      </c>
      <c r="K6" s="277"/>
      <c r="L6" s="277"/>
      <c r="M6" s="277"/>
      <c r="N6" s="277"/>
      <c r="O6" s="278"/>
    </row>
    <row r="7" spans="1:15">
      <c r="A7" s="106"/>
      <c r="B7" s="370"/>
      <c r="C7" s="371"/>
      <c r="D7" s="357"/>
      <c r="E7" s="259"/>
      <c r="F7" s="371"/>
      <c r="G7" s="259"/>
      <c r="J7" s="279" t="s">
        <v>133</v>
      </c>
      <c r="K7" s="280"/>
      <c r="L7" s="280"/>
      <c r="M7" s="280"/>
      <c r="N7" s="280"/>
      <c r="O7" s="281"/>
    </row>
    <row r="8" spans="1:15" ht="23.25">
      <c r="B8" s="482"/>
      <c r="C8" s="483"/>
      <c r="D8" s="483"/>
      <c r="E8" s="270" t="s">
        <v>119</v>
      </c>
      <c r="F8" s="344" t="s">
        <v>118</v>
      </c>
      <c r="G8" s="269" t="s">
        <v>118</v>
      </c>
      <c r="J8" s="282"/>
      <c r="K8" s="280"/>
      <c r="L8" s="280"/>
      <c r="M8" s="280"/>
      <c r="N8" s="280"/>
      <c r="O8" s="281"/>
    </row>
    <row r="9" spans="1:15" ht="30.75">
      <c r="B9" s="263" t="s">
        <v>41</v>
      </c>
      <c r="C9" s="358" t="s">
        <v>138</v>
      </c>
      <c r="D9" s="359" t="s">
        <v>117</v>
      </c>
      <c r="E9" s="267"/>
      <c r="F9" s="345" t="s">
        <v>116</v>
      </c>
      <c r="G9" s="268"/>
      <c r="J9" s="282"/>
      <c r="K9" s="280"/>
      <c r="L9" s="280"/>
      <c r="M9" s="280"/>
      <c r="N9" s="280"/>
      <c r="O9" s="281"/>
    </row>
    <row r="10" spans="1:15" s="48" customFormat="1" ht="15.75">
      <c r="B10" s="273" t="str">
        <f t="shared" ref="B10:B48" si="0">IF($D10="","",RANK(D10,$D$10:$D$49))</f>
        <v/>
      </c>
      <c r="C10" s="360"/>
      <c r="D10" s="361"/>
      <c r="E10" s="264" t="str">
        <f>IF(GP!F11="","",GP!F11)</f>
        <v/>
      </c>
      <c r="F10" s="346" t="str">
        <f>IF(GP!C11="","",GP!C11)</f>
        <v/>
      </c>
      <c r="G10" s="264" t="str">
        <f>IF(GP!E11="","",GP!E11)</f>
        <v/>
      </c>
      <c r="J10" s="279" t="s">
        <v>134</v>
      </c>
      <c r="K10" s="283"/>
      <c r="L10" s="283"/>
      <c r="M10" s="283"/>
      <c r="N10" s="283"/>
      <c r="O10" s="284"/>
    </row>
    <row r="11" spans="1:15" s="48" customFormat="1" ht="15.75">
      <c r="B11" s="274" t="str">
        <f t="shared" si="0"/>
        <v/>
      </c>
      <c r="C11" s="362"/>
      <c r="D11" s="347"/>
      <c r="E11" s="265" t="str">
        <f>IF(GP!F12="","",GP!F12)</f>
        <v/>
      </c>
      <c r="F11" s="347" t="str">
        <f>IF(GP!C12="","",GP!C12)</f>
        <v/>
      </c>
      <c r="G11" s="265" t="str">
        <f>IF(GP!E12="","",GP!E12)</f>
        <v/>
      </c>
      <c r="J11" s="279" t="s">
        <v>139</v>
      </c>
      <c r="K11" s="283"/>
      <c r="L11" s="283"/>
      <c r="M11" s="283"/>
      <c r="N11" s="283"/>
      <c r="O11" s="284"/>
    </row>
    <row r="12" spans="1:15" s="48" customFormat="1" ht="15.75">
      <c r="B12" s="274" t="str">
        <f t="shared" si="0"/>
        <v/>
      </c>
      <c r="C12" s="362"/>
      <c r="D12" s="347"/>
      <c r="E12" s="265" t="str">
        <f>IF(GP!F13="","",GP!F13)</f>
        <v/>
      </c>
      <c r="F12" s="347" t="str">
        <f>IF(GP!C13="","",GP!C13)</f>
        <v/>
      </c>
      <c r="G12" s="265" t="str">
        <f>IF(GP!E13="","",GP!E13)</f>
        <v/>
      </c>
      <c r="J12" s="279" t="s">
        <v>135</v>
      </c>
      <c r="K12" s="283"/>
      <c r="L12" s="283"/>
      <c r="M12" s="283"/>
      <c r="N12" s="283"/>
      <c r="O12" s="284"/>
    </row>
    <row r="13" spans="1:15" s="48" customFormat="1" ht="15.75">
      <c r="B13" s="274" t="str">
        <f t="shared" si="0"/>
        <v/>
      </c>
      <c r="C13" s="362"/>
      <c r="D13" s="347"/>
      <c r="E13" s="265" t="str">
        <f>IF(GP!F14="","",GP!F14)</f>
        <v/>
      </c>
      <c r="F13" s="347" t="str">
        <f>IF(GP!C14="","",GP!C14)</f>
        <v/>
      </c>
      <c r="G13" s="265" t="str">
        <f>IF(GP!E14="","",GP!E14)</f>
        <v/>
      </c>
      <c r="J13" s="279" t="s">
        <v>140</v>
      </c>
      <c r="K13" s="283"/>
      <c r="L13" s="283"/>
      <c r="M13" s="283"/>
      <c r="N13" s="283"/>
      <c r="O13" s="284"/>
    </row>
    <row r="14" spans="1:15" s="48" customFormat="1" ht="16.5" thickBot="1">
      <c r="B14" s="274" t="str">
        <f t="shared" si="0"/>
        <v/>
      </c>
      <c r="C14" s="362"/>
      <c r="D14" s="347"/>
      <c r="E14" s="265" t="str">
        <f>IF(GP!F15="","",GP!F15)</f>
        <v/>
      </c>
      <c r="F14" s="347" t="str">
        <f>IF(GP!C15="","",GP!C15)</f>
        <v/>
      </c>
      <c r="G14" s="265" t="str">
        <f>IF(GP!E15="","",GP!E15)</f>
        <v/>
      </c>
      <c r="J14" s="285" t="s">
        <v>141</v>
      </c>
      <c r="K14" s="286"/>
      <c r="L14" s="286"/>
      <c r="M14" s="286"/>
      <c r="N14" s="286"/>
      <c r="O14" s="287"/>
    </row>
    <row r="15" spans="1:15" s="48" customFormat="1" ht="15.75">
      <c r="B15" s="274" t="str">
        <f t="shared" si="0"/>
        <v/>
      </c>
      <c r="C15" s="362"/>
      <c r="D15" s="347"/>
      <c r="E15" s="265" t="str">
        <f>IF(GP!F16="","",GP!F16)</f>
        <v/>
      </c>
      <c r="F15" s="347" t="str">
        <f>IF(GP!C16="","",GP!C16)</f>
        <v/>
      </c>
      <c r="G15" s="265" t="str">
        <f>IF(GP!E16="","",GP!E16)</f>
        <v/>
      </c>
    </row>
    <row r="16" spans="1:15" s="48" customFormat="1" ht="15.75">
      <c r="B16" s="274" t="str">
        <f t="shared" si="0"/>
        <v/>
      </c>
      <c r="C16" s="362"/>
      <c r="D16" s="347"/>
      <c r="E16" s="265" t="str">
        <f>IF(GP!F17="","",GP!F17)</f>
        <v/>
      </c>
      <c r="F16" s="347" t="str">
        <f>IF(GP!C17="","",GP!C17)</f>
        <v/>
      </c>
      <c r="G16" s="265" t="str">
        <f>IF(GP!E17="","",GP!E17)</f>
        <v/>
      </c>
    </row>
    <row r="17" spans="2:7" s="48" customFormat="1" ht="15.75">
      <c r="B17" s="274" t="str">
        <f t="shared" si="0"/>
        <v/>
      </c>
      <c r="C17" s="362"/>
      <c r="D17" s="347"/>
      <c r="E17" s="265" t="str">
        <f>IF(GP!F18="","",GP!F18)</f>
        <v/>
      </c>
      <c r="F17" s="347" t="str">
        <f>IF(GP!C18="","",GP!C18)</f>
        <v/>
      </c>
      <c r="G17" s="265" t="str">
        <f>IF(GP!E18="","",GP!E18)</f>
        <v/>
      </c>
    </row>
    <row r="18" spans="2:7" s="48" customFormat="1" ht="15.75">
      <c r="B18" s="274" t="str">
        <f t="shared" si="0"/>
        <v/>
      </c>
      <c r="C18" s="362"/>
      <c r="D18" s="347"/>
      <c r="E18" s="265" t="str">
        <f>IF(GP!F19="","",GP!F19)</f>
        <v/>
      </c>
      <c r="F18" s="347" t="str">
        <f>IF(GP!C19="","",GP!C19)</f>
        <v/>
      </c>
      <c r="G18" s="265" t="str">
        <f>IF(GP!E19="","",GP!E19)</f>
        <v/>
      </c>
    </row>
    <row r="19" spans="2:7" s="48" customFormat="1" ht="15.75">
      <c r="B19" s="274" t="str">
        <f t="shared" si="0"/>
        <v/>
      </c>
      <c r="C19" s="362"/>
      <c r="D19" s="347"/>
      <c r="E19" s="265" t="str">
        <f>IF(GP!F20="","",GP!F20)</f>
        <v/>
      </c>
      <c r="F19" s="347" t="str">
        <f>IF(GP!C20="","",GP!C20)</f>
        <v/>
      </c>
      <c r="G19" s="265" t="str">
        <f>IF(GP!E20="","",GP!E20)</f>
        <v/>
      </c>
    </row>
    <row r="20" spans="2:7" s="48" customFormat="1" ht="15.75">
      <c r="B20" s="274" t="str">
        <f t="shared" si="0"/>
        <v/>
      </c>
      <c r="C20" s="362"/>
      <c r="D20" s="347"/>
      <c r="E20" s="265" t="str">
        <f>IF(GP!F21="","",GP!F21)</f>
        <v/>
      </c>
      <c r="F20" s="347" t="str">
        <f>IF(GP!C21="","",GP!C21)</f>
        <v/>
      </c>
      <c r="G20" s="265" t="str">
        <f>IF(GP!E21="","",GP!E21)</f>
        <v/>
      </c>
    </row>
    <row r="21" spans="2:7" s="48" customFormat="1" ht="15.75">
      <c r="B21" s="274" t="str">
        <f t="shared" si="0"/>
        <v/>
      </c>
      <c r="C21" s="362"/>
      <c r="D21" s="347"/>
      <c r="E21" s="265" t="str">
        <f>IF(GP!F22="","",GP!F22)</f>
        <v/>
      </c>
      <c r="F21" s="347" t="str">
        <f>IF(GP!C22="","",GP!C22)</f>
        <v/>
      </c>
      <c r="G21" s="265" t="str">
        <f>IF(GP!E22="","",GP!E22)</f>
        <v/>
      </c>
    </row>
    <row r="22" spans="2:7" s="48" customFormat="1" ht="15.75">
      <c r="B22" s="274" t="str">
        <f t="shared" si="0"/>
        <v/>
      </c>
      <c r="C22" s="362"/>
      <c r="D22" s="347"/>
      <c r="E22" s="265" t="str">
        <f>IF(GP!F23="","",GP!F23)</f>
        <v/>
      </c>
      <c r="F22" s="347" t="str">
        <f>IF(GP!C23="","",GP!C23)</f>
        <v/>
      </c>
      <c r="G22" s="265" t="str">
        <f>IF(GP!E23="","",GP!E23)</f>
        <v/>
      </c>
    </row>
    <row r="23" spans="2:7" s="48" customFormat="1" ht="15.75">
      <c r="B23" s="274" t="str">
        <f t="shared" si="0"/>
        <v/>
      </c>
      <c r="C23" s="362"/>
      <c r="D23" s="347"/>
      <c r="E23" s="265" t="str">
        <f>IF(GP!F24="","",GP!F24)</f>
        <v/>
      </c>
      <c r="F23" s="347" t="str">
        <f>IF(GP!C24="","",GP!C24)</f>
        <v/>
      </c>
      <c r="G23" s="265" t="str">
        <f>IF(GP!E24="","",GP!E24)</f>
        <v/>
      </c>
    </row>
    <row r="24" spans="2:7" s="48" customFormat="1" ht="15.75">
      <c r="B24" s="274" t="str">
        <f t="shared" si="0"/>
        <v/>
      </c>
      <c r="C24" s="362"/>
      <c r="D24" s="347"/>
      <c r="E24" s="265" t="str">
        <f>IF(GP!F25="","",GP!F25)</f>
        <v/>
      </c>
      <c r="F24" s="347" t="str">
        <f>IF(GP!C25="","",GP!C25)</f>
        <v/>
      </c>
      <c r="G24" s="265" t="str">
        <f>IF(GP!E25="","",GP!E25)</f>
        <v/>
      </c>
    </row>
    <row r="25" spans="2:7" s="48" customFormat="1" ht="15.75">
      <c r="B25" s="274" t="str">
        <f t="shared" si="0"/>
        <v/>
      </c>
      <c r="C25" s="362"/>
      <c r="D25" s="347"/>
      <c r="E25" s="265" t="str">
        <f>IF(GP!F26="","",GP!F26)</f>
        <v/>
      </c>
      <c r="F25" s="347" t="str">
        <f>IF(GP!C26="","",GP!C26)</f>
        <v/>
      </c>
      <c r="G25" s="265" t="str">
        <f>IF(GP!E26="","",GP!E26)</f>
        <v/>
      </c>
    </row>
    <row r="26" spans="2:7" s="48" customFormat="1" ht="15.75">
      <c r="B26" s="274" t="str">
        <f t="shared" si="0"/>
        <v/>
      </c>
      <c r="C26" s="362"/>
      <c r="D26" s="347"/>
      <c r="E26" s="265" t="str">
        <f>IF(GP!F27="","",GP!F27)</f>
        <v/>
      </c>
      <c r="F26" s="347" t="str">
        <f>IF(GP!C27="","",GP!C27)</f>
        <v/>
      </c>
      <c r="G26" s="265" t="str">
        <f>IF(GP!E27="","",GP!E27)</f>
        <v/>
      </c>
    </row>
    <row r="27" spans="2:7" s="48" customFormat="1" ht="15.75">
      <c r="B27" s="274" t="str">
        <f t="shared" si="0"/>
        <v/>
      </c>
      <c r="C27" s="362"/>
      <c r="D27" s="347"/>
      <c r="E27" s="265" t="str">
        <f>IF(GP!F28="","",GP!F28)</f>
        <v/>
      </c>
      <c r="F27" s="347" t="str">
        <f>IF(GP!C28="","",GP!C28)</f>
        <v/>
      </c>
      <c r="G27" s="265" t="str">
        <f>IF(GP!E28="","",GP!E28)</f>
        <v/>
      </c>
    </row>
    <row r="28" spans="2:7" s="48" customFormat="1" ht="15.75">
      <c r="B28" s="274" t="str">
        <f t="shared" si="0"/>
        <v/>
      </c>
      <c r="C28" s="362"/>
      <c r="D28" s="347"/>
      <c r="E28" s="265" t="str">
        <f>IF(GP!F29="","",GP!F29)</f>
        <v/>
      </c>
      <c r="F28" s="347" t="str">
        <f>IF(GP!C29="","",GP!C29)</f>
        <v/>
      </c>
      <c r="G28" s="265" t="str">
        <f>IF(GP!E29="","",GP!E29)</f>
        <v/>
      </c>
    </row>
    <row r="29" spans="2:7" s="48" customFormat="1" ht="15.75">
      <c r="B29" s="274" t="str">
        <f t="shared" si="0"/>
        <v/>
      </c>
      <c r="C29" s="362"/>
      <c r="D29" s="347"/>
      <c r="E29" s="265" t="str">
        <f>IF(GP!F30="","",GP!F30)</f>
        <v/>
      </c>
      <c r="F29" s="347" t="str">
        <f>IF(GP!C30="","",GP!C30)</f>
        <v/>
      </c>
      <c r="G29" s="265" t="str">
        <f>IF(GP!E30="","",GP!E30)</f>
        <v/>
      </c>
    </row>
    <row r="30" spans="2:7" s="48" customFormat="1" ht="15.75">
      <c r="B30" s="274" t="str">
        <f t="shared" si="0"/>
        <v/>
      </c>
      <c r="C30" s="362"/>
      <c r="D30" s="347"/>
      <c r="E30" s="265" t="str">
        <f>IF(GP!F31="","",GP!F31)</f>
        <v/>
      </c>
      <c r="F30" s="347" t="str">
        <f>IF(GP!C31="","",GP!C31)</f>
        <v/>
      </c>
      <c r="G30" s="265" t="str">
        <f>IF(GP!E31="","",GP!E31)</f>
        <v/>
      </c>
    </row>
    <row r="31" spans="2:7" s="48" customFormat="1" ht="15.75">
      <c r="B31" s="274" t="str">
        <f t="shared" si="0"/>
        <v/>
      </c>
      <c r="C31" s="362"/>
      <c r="D31" s="347"/>
      <c r="E31" s="265" t="str">
        <f>IF(GP!F32="","",GP!F32)</f>
        <v/>
      </c>
      <c r="F31" s="347" t="str">
        <f>IF(GP!C32="","",GP!C32)</f>
        <v/>
      </c>
      <c r="G31" s="265" t="str">
        <f>IF(GP!E32="","",GP!E32)</f>
        <v/>
      </c>
    </row>
    <row r="32" spans="2:7" s="48" customFormat="1" ht="15.75">
      <c r="B32" s="274" t="str">
        <f t="shared" si="0"/>
        <v/>
      </c>
      <c r="C32" s="362"/>
      <c r="D32" s="347"/>
      <c r="E32" s="265" t="str">
        <f>IF(GP!F33="","",GP!F33)</f>
        <v/>
      </c>
      <c r="F32" s="347" t="str">
        <f>IF(GP!C33="","",GP!C33)</f>
        <v/>
      </c>
      <c r="G32" s="265" t="str">
        <f>IF(GP!E33="","",GP!E33)</f>
        <v/>
      </c>
    </row>
    <row r="33" spans="2:7" s="48" customFormat="1" ht="15.75">
      <c r="B33" s="274" t="str">
        <f t="shared" si="0"/>
        <v/>
      </c>
      <c r="C33" s="362"/>
      <c r="D33" s="347"/>
      <c r="E33" s="265" t="str">
        <f>IF(GP!F34="","",GP!F34)</f>
        <v/>
      </c>
      <c r="F33" s="347" t="str">
        <f>IF(GP!C34="","",GP!C34)</f>
        <v/>
      </c>
      <c r="G33" s="265" t="str">
        <f>IF(GP!E34="","",GP!E34)</f>
        <v/>
      </c>
    </row>
    <row r="34" spans="2:7" s="48" customFormat="1" ht="15.75">
      <c r="B34" s="274" t="str">
        <f t="shared" si="0"/>
        <v/>
      </c>
      <c r="C34" s="362"/>
      <c r="D34" s="347"/>
      <c r="E34" s="265" t="str">
        <f>IF(GP!F35="","",GP!F35)</f>
        <v/>
      </c>
      <c r="F34" s="347" t="str">
        <f>IF(GP!C35="","",GP!C35)</f>
        <v/>
      </c>
      <c r="G34" s="265" t="str">
        <f>IF(GP!E35="","",GP!E35)</f>
        <v/>
      </c>
    </row>
    <row r="35" spans="2:7" s="48" customFormat="1" ht="15.75">
      <c r="B35" s="274" t="str">
        <f t="shared" si="0"/>
        <v/>
      </c>
      <c r="C35" s="362"/>
      <c r="D35" s="347"/>
      <c r="E35" s="265" t="str">
        <f>IF(GP!F36="","",GP!F36)</f>
        <v/>
      </c>
      <c r="F35" s="347" t="str">
        <f>IF(GP!C36="","",GP!C36)</f>
        <v/>
      </c>
      <c r="G35" s="265" t="str">
        <f>IF(GP!E36="","",GP!E36)</f>
        <v/>
      </c>
    </row>
    <row r="36" spans="2:7" s="48" customFormat="1" ht="15.75">
      <c r="B36" s="274" t="str">
        <f t="shared" si="0"/>
        <v/>
      </c>
      <c r="C36" s="362"/>
      <c r="D36" s="347"/>
      <c r="E36" s="265" t="str">
        <f>IF(GP!F37="","",GP!F37)</f>
        <v/>
      </c>
      <c r="F36" s="347" t="str">
        <f>IF(GP!C37="","",GP!C37)</f>
        <v/>
      </c>
      <c r="G36" s="265" t="str">
        <f>IF(GP!E37="","",GP!E37)</f>
        <v/>
      </c>
    </row>
    <row r="37" spans="2:7" s="48" customFormat="1" ht="15.75">
      <c r="B37" s="274" t="str">
        <f t="shared" si="0"/>
        <v/>
      </c>
      <c r="C37" s="362"/>
      <c r="D37" s="347"/>
      <c r="E37" s="265" t="str">
        <f>IF(GP!F38="","",GP!F38)</f>
        <v/>
      </c>
      <c r="F37" s="347" t="str">
        <f>IF(GP!C38="","",GP!C38)</f>
        <v/>
      </c>
      <c r="G37" s="265" t="str">
        <f>IF(GP!E38="","",GP!E38)</f>
        <v/>
      </c>
    </row>
    <row r="38" spans="2:7" s="48" customFormat="1" ht="15.75">
      <c r="B38" s="274" t="str">
        <f t="shared" si="0"/>
        <v/>
      </c>
      <c r="C38" s="362"/>
      <c r="D38" s="347"/>
      <c r="E38" s="265" t="str">
        <f>IF(GP!F39="","",GP!F39)</f>
        <v/>
      </c>
      <c r="F38" s="347" t="str">
        <f>IF(GP!C39="","",GP!C39)</f>
        <v/>
      </c>
      <c r="G38" s="265" t="str">
        <f>IF(GP!E39="","",GP!E39)</f>
        <v/>
      </c>
    </row>
    <row r="39" spans="2:7" s="48" customFormat="1" ht="15.75">
      <c r="B39" s="274" t="str">
        <f t="shared" si="0"/>
        <v/>
      </c>
      <c r="C39" s="362"/>
      <c r="D39" s="347"/>
      <c r="E39" s="265" t="str">
        <f>IF(GP!F40="","",GP!F40)</f>
        <v/>
      </c>
      <c r="F39" s="347" t="str">
        <f>IF(GP!C40="","",GP!C40)</f>
        <v/>
      </c>
      <c r="G39" s="265" t="str">
        <f>IF(GP!E40="","",GP!E40)</f>
        <v/>
      </c>
    </row>
    <row r="40" spans="2:7" s="48" customFormat="1" ht="15.75">
      <c r="B40" s="274" t="str">
        <f t="shared" si="0"/>
        <v/>
      </c>
      <c r="C40" s="362"/>
      <c r="D40" s="347"/>
      <c r="E40" s="265" t="str">
        <f>IF(GP!F41="","",GP!F41)</f>
        <v/>
      </c>
      <c r="F40" s="347" t="str">
        <f>IF(GP!C41="","",GP!C41)</f>
        <v/>
      </c>
      <c r="G40" s="265" t="str">
        <f>IF(GP!E41="","",GP!E41)</f>
        <v/>
      </c>
    </row>
    <row r="41" spans="2:7" s="48" customFormat="1" ht="15.75">
      <c r="B41" s="274" t="str">
        <f t="shared" si="0"/>
        <v/>
      </c>
      <c r="C41" s="362"/>
      <c r="D41" s="347"/>
      <c r="E41" s="265" t="str">
        <f>IF(GP!F42="","",GP!F42)</f>
        <v/>
      </c>
      <c r="F41" s="347" t="str">
        <f>IF(GP!C42="","",GP!C42)</f>
        <v/>
      </c>
      <c r="G41" s="265" t="str">
        <f>IF(GP!E42="","",GP!E42)</f>
        <v/>
      </c>
    </row>
    <row r="42" spans="2:7" s="48" customFormat="1" ht="15.75">
      <c r="B42" s="274" t="str">
        <f t="shared" si="0"/>
        <v/>
      </c>
      <c r="C42" s="362"/>
      <c r="D42" s="347"/>
      <c r="E42" s="265" t="str">
        <f>IF(GP!F43="","",GP!F43)</f>
        <v/>
      </c>
      <c r="F42" s="347" t="str">
        <f>IF(GP!C43="","",GP!C43)</f>
        <v/>
      </c>
      <c r="G42" s="265" t="str">
        <f>IF(GP!E43="","",GP!E43)</f>
        <v/>
      </c>
    </row>
    <row r="43" spans="2:7" s="48" customFormat="1" ht="15.75">
      <c r="B43" s="274" t="str">
        <f t="shared" si="0"/>
        <v/>
      </c>
      <c r="C43" s="362"/>
      <c r="D43" s="347"/>
      <c r="E43" s="265" t="str">
        <f>IF(GP!F44="","",GP!F44)</f>
        <v/>
      </c>
      <c r="F43" s="347" t="str">
        <f>IF(GP!C44="","",GP!C44)</f>
        <v/>
      </c>
      <c r="G43" s="265" t="str">
        <f>IF(GP!E44="","",GP!E44)</f>
        <v/>
      </c>
    </row>
    <row r="44" spans="2:7" s="48" customFormat="1" ht="15.75">
      <c r="B44" s="274" t="str">
        <f t="shared" si="0"/>
        <v/>
      </c>
      <c r="C44" s="362"/>
      <c r="D44" s="347"/>
      <c r="E44" s="265" t="str">
        <f>IF(GP!F45="","",GP!F45)</f>
        <v/>
      </c>
      <c r="F44" s="347" t="str">
        <f>IF(GP!C45="","",GP!C45)</f>
        <v/>
      </c>
      <c r="G44" s="265" t="str">
        <f>IF(GP!E45="","",GP!E45)</f>
        <v/>
      </c>
    </row>
    <row r="45" spans="2:7" s="48" customFormat="1" ht="15.75">
      <c r="B45" s="274" t="str">
        <f t="shared" si="0"/>
        <v/>
      </c>
      <c r="C45" s="362"/>
      <c r="D45" s="347"/>
      <c r="E45" s="265" t="str">
        <f>IF(GP!F46="","",GP!F46)</f>
        <v/>
      </c>
      <c r="F45" s="347" t="str">
        <f>IF(GP!C46="","",GP!C46)</f>
        <v/>
      </c>
      <c r="G45" s="265" t="str">
        <f>IF(GP!E46="","",GP!E46)</f>
        <v/>
      </c>
    </row>
    <row r="46" spans="2:7" s="48" customFormat="1" ht="15.75">
      <c r="B46" s="274" t="str">
        <f t="shared" si="0"/>
        <v/>
      </c>
      <c r="C46" s="362"/>
      <c r="D46" s="347"/>
      <c r="E46" s="265" t="str">
        <f>IF(GP!F47="","",GP!F47)</f>
        <v/>
      </c>
      <c r="F46" s="347" t="str">
        <f>IF(GP!C47="","",GP!C47)</f>
        <v/>
      </c>
      <c r="G46" s="265" t="str">
        <f>IF(GP!E47="","",GP!E47)</f>
        <v/>
      </c>
    </row>
    <row r="47" spans="2:7" s="48" customFormat="1" ht="15.75">
      <c r="B47" s="274" t="str">
        <f t="shared" si="0"/>
        <v/>
      </c>
      <c r="C47" s="362"/>
      <c r="D47" s="347"/>
      <c r="E47" s="265" t="str">
        <f>IF(GP!F48="","",GP!F48)</f>
        <v/>
      </c>
      <c r="F47" s="347" t="str">
        <f>IF(GP!C48="","",GP!C48)</f>
        <v/>
      </c>
      <c r="G47" s="265" t="str">
        <f>IF(GP!E48="","",GP!E48)</f>
        <v/>
      </c>
    </row>
    <row r="48" spans="2:7" s="48" customFormat="1" ht="15.75">
      <c r="B48" s="274" t="str">
        <f t="shared" si="0"/>
        <v/>
      </c>
      <c r="C48" s="362"/>
      <c r="D48" s="347"/>
      <c r="E48" s="265" t="str">
        <f>IF(GP!F49="","",GP!F49)</f>
        <v/>
      </c>
      <c r="F48" s="347" t="str">
        <f>IF(GP!C49="","",GP!C49)</f>
        <v/>
      </c>
      <c r="G48" s="265" t="str">
        <f>IF(GP!E49="","",GP!E49)</f>
        <v/>
      </c>
    </row>
    <row r="49" spans="2:7" s="48" customFormat="1" ht="15.75">
      <c r="B49" s="274" t="str">
        <f t="shared" ref="B49:B100" si="1">IF($D49="","",RANK(D49,$D$10:$D$49))</f>
        <v/>
      </c>
      <c r="C49" s="362"/>
      <c r="D49" s="347"/>
      <c r="E49" s="265" t="str">
        <f>IF(GP!F50="","",GP!F50)</f>
        <v/>
      </c>
      <c r="F49" s="347" t="str">
        <f>IF(GP!C50="","",GP!C50)</f>
        <v/>
      </c>
      <c r="G49" s="265" t="str">
        <f>IF(GP!E50="","",GP!E50)</f>
        <v/>
      </c>
    </row>
    <row r="50" spans="2:7" ht="15.75">
      <c r="B50" s="274" t="str">
        <f t="shared" si="1"/>
        <v/>
      </c>
      <c r="C50" s="362"/>
      <c r="D50" s="347"/>
      <c r="E50" s="265" t="str">
        <f>IF(GP!F51="","",GP!F51)</f>
        <v/>
      </c>
      <c r="F50" s="347" t="str">
        <f>IF(GP!C51="","",GP!C51)</f>
        <v/>
      </c>
      <c r="G50" s="265" t="str">
        <f>IF(GP!E51="","",GP!E51)</f>
        <v/>
      </c>
    </row>
    <row r="51" spans="2:7" ht="15.75">
      <c r="B51" s="274" t="str">
        <f t="shared" si="1"/>
        <v/>
      </c>
      <c r="C51" s="362"/>
      <c r="D51" s="347"/>
      <c r="E51" s="265" t="str">
        <f>IF(GP!F52="","",GP!F52)</f>
        <v/>
      </c>
      <c r="F51" s="347" t="str">
        <f>IF(GP!C52="","",GP!C52)</f>
        <v/>
      </c>
      <c r="G51" s="265" t="str">
        <f>IF(GP!E52="","",GP!E52)</f>
        <v/>
      </c>
    </row>
    <row r="52" spans="2:7" ht="15.75">
      <c r="B52" s="274" t="str">
        <f t="shared" si="1"/>
        <v/>
      </c>
      <c r="C52" s="362"/>
      <c r="D52" s="347"/>
      <c r="E52" s="265" t="str">
        <f>IF(GP!F53="","",GP!F53)</f>
        <v/>
      </c>
      <c r="F52" s="347" t="str">
        <f>IF(GP!C53="","",GP!C53)</f>
        <v/>
      </c>
      <c r="G52" s="265" t="str">
        <f>IF(GP!E53="","",GP!E53)</f>
        <v/>
      </c>
    </row>
    <row r="53" spans="2:7" ht="15.75">
      <c r="B53" s="274" t="str">
        <f t="shared" si="1"/>
        <v/>
      </c>
      <c r="C53" s="362"/>
      <c r="D53" s="347"/>
      <c r="E53" s="265" t="str">
        <f>IF(GP!F54="","",GP!F54)</f>
        <v/>
      </c>
      <c r="F53" s="347" t="str">
        <f>IF(GP!C54="","",GP!C54)</f>
        <v/>
      </c>
      <c r="G53" s="265" t="str">
        <f>IF(GP!E54="","",GP!E54)</f>
        <v/>
      </c>
    </row>
    <row r="54" spans="2:7" ht="15.75">
      <c r="B54" s="274" t="str">
        <f t="shared" si="1"/>
        <v/>
      </c>
      <c r="C54" s="362"/>
      <c r="D54" s="347"/>
      <c r="E54" s="265" t="str">
        <f>IF(GP!F55="","",GP!F55)</f>
        <v/>
      </c>
      <c r="F54" s="347" t="str">
        <f>IF(GP!C55="","",GP!C55)</f>
        <v/>
      </c>
      <c r="G54" s="265" t="str">
        <f>IF(GP!E55="","",GP!E55)</f>
        <v/>
      </c>
    </row>
    <row r="55" spans="2:7" ht="15.75">
      <c r="B55" s="274" t="str">
        <f t="shared" si="1"/>
        <v/>
      </c>
      <c r="C55" s="362"/>
      <c r="D55" s="347"/>
      <c r="E55" s="265" t="str">
        <f>IF(GP!F56="","",GP!F56)</f>
        <v/>
      </c>
      <c r="F55" s="347" t="str">
        <f>IF(GP!C56="","",GP!C56)</f>
        <v/>
      </c>
      <c r="G55" s="265" t="str">
        <f>IF(GP!E56="","",GP!E56)</f>
        <v/>
      </c>
    </row>
    <row r="56" spans="2:7" ht="15.75">
      <c r="B56" s="274" t="str">
        <f t="shared" si="1"/>
        <v/>
      </c>
      <c r="C56" s="362"/>
      <c r="D56" s="347"/>
      <c r="E56" s="265" t="str">
        <f>IF(GP!F57="","",GP!F57)</f>
        <v/>
      </c>
      <c r="F56" s="347" t="str">
        <f>IF(GP!C57="","",GP!C57)</f>
        <v/>
      </c>
      <c r="G56" s="265" t="str">
        <f>IF(GP!E57="","",GP!E57)</f>
        <v/>
      </c>
    </row>
    <row r="57" spans="2:7" ht="15.75">
      <c r="B57" s="274" t="str">
        <f t="shared" si="1"/>
        <v/>
      </c>
      <c r="C57" s="362"/>
      <c r="D57" s="347"/>
      <c r="E57" s="265" t="str">
        <f>IF(GP!F58="","",GP!F58)</f>
        <v/>
      </c>
      <c r="F57" s="347" t="str">
        <f>IF(GP!C58="","",GP!C58)</f>
        <v/>
      </c>
      <c r="G57" s="265" t="str">
        <f>IF(GP!E58="","",GP!E58)</f>
        <v/>
      </c>
    </row>
    <row r="58" spans="2:7" ht="15.75">
      <c r="B58" s="274" t="str">
        <f t="shared" si="1"/>
        <v/>
      </c>
      <c r="C58" s="362"/>
      <c r="D58" s="347"/>
      <c r="E58" s="265" t="str">
        <f>IF(GP!F59="","",GP!F59)</f>
        <v/>
      </c>
      <c r="F58" s="347" t="str">
        <f>IF(GP!C59="","",GP!C59)</f>
        <v/>
      </c>
      <c r="G58" s="265" t="str">
        <f>IF(GP!E59="","",GP!E59)</f>
        <v/>
      </c>
    </row>
    <row r="59" spans="2:7" ht="15.75">
      <c r="B59" s="274" t="str">
        <f t="shared" si="1"/>
        <v/>
      </c>
      <c r="C59" s="362"/>
      <c r="D59" s="347"/>
      <c r="E59" s="265" t="str">
        <f>IF(GP!F60="","",GP!F60)</f>
        <v/>
      </c>
      <c r="F59" s="347" t="str">
        <f>IF(GP!C60="","",GP!C60)</f>
        <v/>
      </c>
      <c r="G59" s="265" t="str">
        <f>IF(GP!E60="","",GP!E60)</f>
        <v/>
      </c>
    </row>
    <row r="60" spans="2:7" ht="15.75">
      <c r="B60" s="274" t="str">
        <f t="shared" si="1"/>
        <v/>
      </c>
      <c r="C60" s="362"/>
      <c r="D60" s="347"/>
      <c r="E60" s="265" t="str">
        <f>IF(GP!F61="","",GP!F61)</f>
        <v/>
      </c>
      <c r="F60" s="347" t="str">
        <f>IF(GP!C61="","",GP!C61)</f>
        <v/>
      </c>
      <c r="G60" s="265" t="str">
        <f>IF(GP!E61="","",GP!E61)</f>
        <v/>
      </c>
    </row>
    <row r="61" spans="2:7" ht="15.75">
      <c r="B61" s="274" t="str">
        <f t="shared" si="1"/>
        <v/>
      </c>
      <c r="C61" s="362"/>
      <c r="D61" s="347"/>
      <c r="E61" s="265" t="str">
        <f>IF(GP!F62="","",GP!F62)</f>
        <v/>
      </c>
      <c r="F61" s="347" t="str">
        <f>IF(GP!C62="","",GP!C62)</f>
        <v/>
      </c>
      <c r="G61" s="265" t="str">
        <f>IF(GP!E62="","",GP!E62)</f>
        <v/>
      </c>
    </row>
    <row r="62" spans="2:7" ht="15.75">
      <c r="B62" s="274" t="str">
        <f t="shared" si="1"/>
        <v/>
      </c>
      <c r="C62" s="362"/>
      <c r="D62" s="347"/>
      <c r="E62" s="265" t="str">
        <f>IF(GP!F63="","",GP!F63)</f>
        <v/>
      </c>
      <c r="F62" s="347" t="str">
        <f>IF(GP!C63="","",GP!C63)</f>
        <v/>
      </c>
      <c r="G62" s="265" t="str">
        <f>IF(GP!E63="","",GP!E63)</f>
        <v/>
      </c>
    </row>
    <row r="63" spans="2:7" ht="15.75">
      <c r="B63" s="274" t="str">
        <f t="shared" si="1"/>
        <v/>
      </c>
      <c r="C63" s="362"/>
      <c r="D63" s="347"/>
      <c r="E63" s="265" t="str">
        <f>IF(GP!F64="","",GP!F64)</f>
        <v/>
      </c>
      <c r="F63" s="347" t="str">
        <f>IF(GP!C64="","",GP!C64)</f>
        <v/>
      </c>
      <c r="G63" s="265" t="str">
        <f>IF(GP!E64="","",GP!E64)</f>
        <v/>
      </c>
    </row>
    <row r="64" spans="2:7" ht="15.75">
      <c r="B64" s="274" t="str">
        <f t="shared" si="1"/>
        <v/>
      </c>
      <c r="C64" s="362"/>
      <c r="D64" s="347"/>
      <c r="E64" s="265" t="str">
        <f>IF(GP!F65="","",GP!F65)</f>
        <v/>
      </c>
      <c r="F64" s="347" t="str">
        <f>IF(GP!C65="","",GP!C65)</f>
        <v/>
      </c>
      <c r="G64" s="265" t="str">
        <f>IF(GP!E65="","",GP!E65)</f>
        <v/>
      </c>
    </row>
    <row r="65" spans="2:7" ht="15.75">
      <c r="B65" s="274" t="str">
        <f t="shared" si="1"/>
        <v/>
      </c>
      <c r="C65" s="362"/>
      <c r="D65" s="347"/>
      <c r="E65" s="265" t="str">
        <f>IF(GP!F66="","",GP!F66)</f>
        <v/>
      </c>
      <c r="F65" s="347" t="str">
        <f>IF(GP!C66="","",GP!C66)</f>
        <v/>
      </c>
      <c r="G65" s="265" t="str">
        <f>IF(GP!E66="","",GP!E66)</f>
        <v/>
      </c>
    </row>
    <row r="66" spans="2:7" ht="15.75">
      <c r="B66" s="274" t="str">
        <f t="shared" si="1"/>
        <v/>
      </c>
      <c r="C66" s="362"/>
      <c r="D66" s="347"/>
      <c r="E66" s="265" t="str">
        <f>IF(GP!F67="","",GP!F67)</f>
        <v/>
      </c>
      <c r="F66" s="347" t="str">
        <f>IF(GP!C67="","",GP!C67)</f>
        <v/>
      </c>
      <c r="G66" s="265" t="str">
        <f>IF(GP!E67="","",GP!E67)</f>
        <v/>
      </c>
    </row>
    <row r="67" spans="2:7" ht="15.75">
      <c r="B67" s="274" t="str">
        <f t="shared" si="1"/>
        <v/>
      </c>
      <c r="C67" s="362"/>
      <c r="D67" s="347"/>
      <c r="E67" s="265" t="str">
        <f>IF(GP!F68="","",GP!F68)</f>
        <v/>
      </c>
      <c r="F67" s="347" t="str">
        <f>IF(GP!C68="","",GP!C68)</f>
        <v/>
      </c>
      <c r="G67" s="265" t="str">
        <f>IF(GP!E68="","",GP!E68)</f>
        <v/>
      </c>
    </row>
    <row r="68" spans="2:7" ht="15.75">
      <c r="B68" s="274" t="str">
        <f t="shared" si="1"/>
        <v/>
      </c>
      <c r="C68" s="362"/>
      <c r="D68" s="347"/>
      <c r="E68" s="265" t="str">
        <f>IF(GP!F69="","",GP!F69)</f>
        <v/>
      </c>
      <c r="F68" s="347" t="str">
        <f>IF(GP!C69="","",GP!C69)</f>
        <v/>
      </c>
      <c r="G68" s="265" t="str">
        <f>IF(GP!E69="","",GP!E69)</f>
        <v/>
      </c>
    </row>
    <row r="69" spans="2:7" ht="15.75">
      <c r="B69" s="274" t="str">
        <f t="shared" si="1"/>
        <v/>
      </c>
      <c r="C69" s="362"/>
      <c r="D69" s="347"/>
      <c r="E69" s="265" t="str">
        <f>IF(GP!F70="","",GP!F70)</f>
        <v/>
      </c>
      <c r="F69" s="347" t="str">
        <f>IF(GP!C70="","",GP!C70)</f>
        <v/>
      </c>
      <c r="G69" s="265" t="str">
        <f>IF(GP!E70="","",GP!E70)</f>
        <v/>
      </c>
    </row>
    <row r="70" spans="2:7" ht="15.75">
      <c r="B70" s="274" t="str">
        <f t="shared" si="1"/>
        <v/>
      </c>
      <c r="C70" s="362"/>
      <c r="D70" s="347"/>
      <c r="E70" s="265" t="str">
        <f>IF(GP!F71="","",GP!F71)</f>
        <v/>
      </c>
      <c r="F70" s="347" t="str">
        <f>IF(GP!C71="","",GP!C71)</f>
        <v/>
      </c>
      <c r="G70" s="265" t="str">
        <f>IF(GP!E71="","",GP!E71)</f>
        <v/>
      </c>
    </row>
    <row r="71" spans="2:7" ht="15.75">
      <c r="B71" s="274" t="str">
        <f t="shared" si="1"/>
        <v/>
      </c>
      <c r="C71" s="362"/>
      <c r="D71" s="347"/>
      <c r="E71" s="265" t="str">
        <f>IF(GP!F72="","",GP!F72)</f>
        <v/>
      </c>
      <c r="F71" s="347" t="str">
        <f>IF(GP!C72="","",GP!C72)</f>
        <v/>
      </c>
      <c r="G71" s="265" t="str">
        <f>IF(GP!E72="","",GP!E72)</f>
        <v/>
      </c>
    </row>
    <row r="72" spans="2:7" ht="15.75">
      <c r="B72" s="274" t="str">
        <f t="shared" si="1"/>
        <v/>
      </c>
      <c r="C72" s="362"/>
      <c r="D72" s="347"/>
      <c r="E72" s="265" t="str">
        <f>IF(GP!F73="","",GP!F73)</f>
        <v/>
      </c>
      <c r="F72" s="347" t="str">
        <f>IF(GP!C73="","",GP!C73)</f>
        <v/>
      </c>
      <c r="G72" s="265" t="str">
        <f>IF(GP!E73="","",GP!E73)</f>
        <v/>
      </c>
    </row>
    <row r="73" spans="2:7" ht="15.75">
      <c r="B73" s="274" t="str">
        <f t="shared" si="1"/>
        <v/>
      </c>
      <c r="C73" s="362"/>
      <c r="D73" s="347"/>
      <c r="E73" s="265" t="str">
        <f>IF(GP!F74="","",GP!F74)</f>
        <v/>
      </c>
      <c r="F73" s="347" t="str">
        <f>IF(GP!C74="","",GP!C74)</f>
        <v/>
      </c>
      <c r="G73" s="265" t="str">
        <f>IF(GP!E74="","",GP!E74)</f>
        <v/>
      </c>
    </row>
    <row r="74" spans="2:7" ht="15.75">
      <c r="B74" s="274" t="str">
        <f t="shared" si="1"/>
        <v/>
      </c>
      <c r="C74" s="362"/>
      <c r="D74" s="347"/>
      <c r="E74" s="265" t="str">
        <f>IF(GP!F75="","",GP!F75)</f>
        <v/>
      </c>
      <c r="F74" s="347" t="str">
        <f>IF(GP!C75="","",GP!C75)</f>
        <v/>
      </c>
      <c r="G74" s="265" t="str">
        <f>IF(GP!E75="","",GP!E75)</f>
        <v/>
      </c>
    </row>
    <row r="75" spans="2:7" ht="15.75">
      <c r="B75" s="274" t="str">
        <f t="shared" si="1"/>
        <v/>
      </c>
      <c r="C75" s="362"/>
      <c r="D75" s="347"/>
      <c r="E75" s="265" t="str">
        <f>IF(GP!F76="","",GP!F76)</f>
        <v/>
      </c>
      <c r="F75" s="347" t="str">
        <f>IF(GP!C76="","",GP!C76)</f>
        <v/>
      </c>
      <c r="G75" s="265" t="str">
        <f>IF(GP!E76="","",GP!E76)</f>
        <v/>
      </c>
    </row>
    <row r="76" spans="2:7" ht="15.75">
      <c r="B76" s="274" t="str">
        <f t="shared" si="1"/>
        <v/>
      </c>
      <c r="C76" s="362"/>
      <c r="D76" s="347"/>
      <c r="E76" s="265" t="str">
        <f>IF(GP!F77="","",GP!F77)</f>
        <v/>
      </c>
      <c r="F76" s="347" t="str">
        <f>IF(GP!C77="","",GP!C77)</f>
        <v/>
      </c>
      <c r="G76" s="265" t="str">
        <f>IF(GP!E77="","",GP!E77)</f>
        <v/>
      </c>
    </row>
    <row r="77" spans="2:7" ht="15.75">
      <c r="B77" s="274" t="str">
        <f t="shared" si="1"/>
        <v/>
      </c>
      <c r="C77" s="362"/>
      <c r="D77" s="347"/>
      <c r="E77" s="265" t="str">
        <f>IF(GP!F78="","",GP!F78)</f>
        <v/>
      </c>
      <c r="F77" s="347" t="str">
        <f>IF(GP!C78="","",GP!C78)</f>
        <v/>
      </c>
      <c r="G77" s="265" t="str">
        <f>IF(GP!E78="","",GP!E78)</f>
        <v/>
      </c>
    </row>
    <row r="78" spans="2:7" ht="15.75">
      <c r="B78" s="274" t="str">
        <f t="shared" si="1"/>
        <v/>
      </c>
      <c r="C78" s="362"/>
      <c r="D78" s="347"/>
      <c r="E78" s="265" t="str">
        <f>IF(GP!F79="","",GP!F79)</f>
        <v/>
      </c>
      <c r="F78" s="347" t="str">
        <f>IF(GP!C79="","",GP!C79)</f>
        <v/>
      </c>
      <c r="G78" s="265" t="str">
        <f>IF(GP!E79="","",GP!E79)</f>
        <v/>
      </c>
    </row>
    <row r="79" spans="2:7" ht="15.75">
      <c r="B79" s="274" t="str">
        <f t="shared" si="1"/>
        <v/>
      </c>
      <c r="C79" s="362"/>
      <c r="D79" s="347"/>
      <c r="E79" s="265" t="str">
        <f>IF(GP!F80="","",GP!F80)</f>
        <v/>
      </c>
      <c r="F79" s="347" t="str">
        <f>IF(GP!C80="","",GP!C80)</f>
        <v/>
      </c>
      <c r="G79" s="265" t="str">
        <f>IF(GP!E80="","",GP!E80)</f>
        <v/>
      </c>
    </row>
    <row r="80" spans="2:7" ht="15.75">
      <c r="B80" s="274" t="str">
        <f t="shared" si="1"/>
        <v/>
      </c>
      <c r="C80" s="362"/>
      <c r="D80" s="347"/>
      <c r="E80" s="265" t="str">
        <f>IF(GP!F81="","",GP!F81)</f>
        <v/>
      </c>
      <c r="F80" s="347" t="str">
        <f>IF(GP!C81="","",GP!C81)</f>
        <v/>
      </c>
      <c r="G80" s="265" t="str">
        <f>IF(GP!E81="","",GP!E81)</f>
        <v/>
      </c>
    </row>
    <row r="81" spans="2:7" ht="15.75">
      <c r="B81" s="274" t="str">
        <f t="shared" si="1"/>
        <v/>
      </c>
      <c r="C81" s="362"/>
      <c r="D81" s="347"/>
      <c r="E81" s="265" t="str">
        <f>IF(GP!F82="","",GP!F82)</f>
        <v/>
      </c>
      <c r="F81" s="347" t="str">
        <f>IF(GP!C82="","",GP!C82)</f>
        <v/>
      </c>
      <c r="G81" s="265" t="str">
        <f>IF(GP!E82="","",GP!E82)</f>
        <v/>
      </c>
    </row>
    <row r="82" spans="2:7" ht="15.75">
      <c r="B82" s="274" t="str">
        <f t="shared" si="1"/>
        <v/>
      </c>
      <c r="C82" s="362"/>
      <c r="D82" s="347"/>
      <c r="E82" s="265" t="str">
        <f>IF(GP!F83="","",GP!F83)</f>
        <v/>
      </c>
      <c r="F82" s="347" t="str">
        <f>IF(GP!C83="","",GP!C83)</f>
        <v/>
      </c>
      <c r="G82" s="265" t="str">
        <f>IF(GP!E83="","",GP!E83)</f>
        <v/>
      </c>
    </row>
    <row r="83" spans="2:7" ht="15.75">
      <c r="B83" s="274" t="str">
        <f t="shared" si="1"/>
        <v/>
      </c>
      <c r="C83" s="362"/>
      <c r="D83" s="347"/>
      <c r="E83" s="265" t="str">
        <f>IF(GP!F84="","",GP!F84)</f>
        <v/>
      </c>
      <c r="F83" s="347" t="str">
        <f>IF(GP!C84="","",GP!C84)</f>
        <v/>
      </c>
      <c r="G83" s="265" t="str">
        <f>IF(GP!E84="","",GP!E84)</f>
        <v/>
      </c>
    </row>
    <row r="84" spans="2:7" ht="15.75">
      <c r="B84" s="274" t="str">
        <f t="shared" si="1"/>
        <v/>
      </c>
      <c r="C84" s="362"/>
      <c r="D84" s="347"/>
      <c r="E84" s="265" t="str">
        <f>IF(GP!F85="","",GP!F85)</f>
        <v/>
      </c>
      <c r="F84" s="347" t="str">
        <f>IF(GP!C85="","",GP!C85)</f>
        <v/>
      </c>
      <c r="G84" s="265" t="str">
        <f>IF(GP!E85="","",GP!E85)</f>
        <v/>
      </c>
    </row>
    <row r="85" spans="2:7" ht="15.75">
      <c r="B85" s="274" t="str">
        <f t="shared" si="1"/>
        <v/>
      </c>
      <c r="C85" s="362"/>
      <c r="D85" s="347"/>
      <c r="E85" s="265" t="str">
        <f>IF(GP!F86="","",GP!F86)</f>
        <v/>
      </c>
      <c r="F85" s="347" t="str">
        <f>IF(GP!C86="","",GP!C86)</f>
        <v/>
      </c>
      <c r="G85" s="265" t="str">
        <f>IF(GP!E86="","",GP!E86)</f>
        <v/>
      </c>
    </row>
    <row r="86" spans="2:7" ht="15.75">
      <c r="B86" s="274" t="str">
        <f t="shared" si="1"/>
        <v/>
      </c>
      <c r="C86" s="362"/>
      <c r="D86" s="347"/>
      <c r="E86" s="265" t="str">
        <f>IF(GP!F87="","",GP!F87)</f>
        <v/>
      </c>
      <c r="F86" s="347" t="str">
        <f>IF(GP!C87="","",GP!C87)</f>
        <v/>
      </c>
      <c r="G86" s="265" t="str">
        <f>IF(GP!E87="","",GP!E87)</f>
        <v/>
      </c>
    </row>
    <row r="87" spans="2:7" ht="15.75">
      <c r="B87" s="274" t="str">
        <f t="shared" si="1"/>
        <v/>
      </c>
      <c r="C87" s="362"/>
      <c r="D87" s="347"/>
      <c r="E87" s="265" t="str">
        <f>IF(GP!F88="","",GP!F88)</f>
        <v/>
      </c>
      <c r="F87" s="347" t="str">
        <f>IF(GP!C88="","",GP!C88)</f>
        <v/>
      </c>
      <c r="G87" s="265" t="str">
        <f>IF(GP!E88="","",GP!E88)</f>
        <v/>
      </c>
    </row>
    <row r="88" spans="2:7" ht="15.75">
      <c r="B88" s="274" t="str">
        <f t="shared" si="1"/>
        <v/>
      </c>
      <c r="C88" s="362"/>
      <c r="D88" s="347"/>
      <c r="E88" s="265" t="str">
        <f>IF(GP!F89="","",GP!F89)</f>
        <v/>
      </c>
      <c r="F88" s="347" t="str">
        <f>IF(GP!C89="","",GP!C89)</f>
        <v/>
      </c>
      <c r="G88" s="265" t="str">
        <f>IF(GP!E89="","",GP!E89)</f>
        <v/>
      </c>
    </row>
    <row r="89" spans="2:7" ht="15.75">
      <c r="B89" s="274" t="str">
        <f t="shared" si="1"/>
        <v/>
      </c>
      <c r="C89" s="362"/>
      <c r="D89" s="347"/>
      <c r="E89" s="265" t="str">
        <f>IF(GP!F90="","",GP!F90)</f>
        <v/>
      </c>
      <c r="F89" s="347" t="str">
        <f>IF(GP!C90="","",GP!C90)</f>
        <v/>
      </c>
      <c r="G89" s="265" t="str">
        <f>IF(GP!E90="","",GP!E90)</f>
        <v/>
      </c>
    </row>
    <row r="90" spans="2:7" ht="15.75">
      <c r="B90" s="274" t="str">
        <f t="shared" si="1"/>
        <v/>
      </c>
      <c r="C90" s="362"/>
      <c r="D90" s="347"/>
      <c r="E90" s="265" t="str">
        <f>IF(GP!F91="","",GP!F91)</f>
        <v/>
      </c>
      <c r="F90" s="347" t="str">
        <f>IF(GP!C91="","",GP!C91)</f>
        <v/>
      </c>
      <c r="G90" s="265" t="str">
        <f>IF(GP!E91="","",GP!E91)</f>
        <v/>
      </c>
    </row>
    <row r="91" spans="2:7" ht="15.75">
      <c r="B91" s="274" t="str">
        <f t="shared" si="1"/>
        <v/>
      </c>
      <c r="C91" s="362"/>
      <c r="D91" s="347"/>
      <c r="E91" s="265" t="str">
        <f>IF(GP!F92="","",GP!F92)</f>
        <v/>
      </c>
      <c r="F91" s="347" t="str">
        <f>IF(GP!C92="","",GP!C92)</f>
        <v/>
      </c>
      <c r="G91" s="265" t="str">
        <f>IF(GP!E92="","",GP!E92)</f>
        <v/>
      </c>
    </row>
    <row r="92" spans="2:7" ht="15.75">
      <c r="B92" s="274" t="str">
        <f t="shared" si="1"/>
        <v/>
      </c>
      <c r="C92" s="362"/>
      <c r="D92" s="347"/>
      <c r="E92" s="265" t="str">
        <f>IF(GP!F93="","",GP!F93)</f>
        <v/>
      </c>
      <c r="F92" s="347" t="str">
        <f>IF(GP!C93="","",GP!C93)</f>
        <v/>
      </c>
      <c r="G92" s="265" t="str">
        <f>IF(GP!E93="","",GP!E93)</f>
        <v/>
      </c>
    </row>
    <row r="93" spans="2:7" ht="15.75">
      <c r="B93" s="274" t="str">
        <f t="shared" si="1"/>
        <v/>
      </c>
      <c r="C93" s="362"/>
      <c r="D93" s="347"/>
      <c r="E93" s="265" t="str">
        <f>IF(GP!F94="","",GP!F94)</f>
        <v/>
      </c>
      <c r="F93" s="347" t="str">
        <f>IF(GP!C94="","",GP!C94)</f>
        <v/>
      </c>
      <c r="G93" s="265" t="str">
        <f>IF(GP!E94="","",GP!E94)</f>
        <v/>
      </c>
    </row>
    <row r="94" spans="2:7" ht="15.75">
      <c r="B94" s="274" t="str">
        <f t="shared" si="1"/>
        <v/>
      </c>
      <c r="C94" s="362"/>
      <c r="D94" s="347"/>
      <c r="E94" s="265" t="str">
        <f>IF(GP!F95="","",GP!F95)</f>
        <v/>
      </c>
      <c r="F94" s="347" t="str">
        <f>IF(GP!C95="","",GP!C95)</f>
        <v/>
      </c>
      <c r="G94" s="265" t="str">
        <f>IF(GP!E95="","",GP!E95)</f>
        <v/>
      </c>
    </row>
    <row r="95" spans="2:7" ht="15.75">
      <c r="B95" s="274" t="str">
        <f t="shared" si="1"/>
        <v/>
      </c>
      <c r="C95" s="362"/>
      <c r="D95" s="347"/>
      <c r="E95" s="265" t="str">
        <f>IF(GP!F96="","",GP!F96)</f>
        <v/>
      </c>
      <c r="F95" s="347" t="str">
        <f>IF(GP!C96="","",GP!C96)</f>
        <v/>
      </c>
      <c r="G95" s="265" t="str">
        <f>IF(GP!E96="","",GP!E96)</f>
        <v/>
      </c>
    </row>
    <row r="96" spans="2:7" ht="15.75">
      <c r="B96" s="274" t="str">
        <f t="shared" si="1"/>
        <v/>
      </c>
      <c r="C96" s="362"/>
      <c r="D96" s="347"/>
      <c r="E96" s="265" t="str">
        <f>IF(GP!F97="","",GP!F97)</f>
        <v/>
      </c>
      <c r="F96" s="347" t="str">
        <f>IF(GP!C97="","",GP!C97)</f>
        <v/>
      </c>
      <c r="G96" s="265" t="str">
        <f>IF(GP!E97="","",GP!E97)</f>
        <v/>
      </c>
    </row>
    <row r="97" spans="2:7" ht="15.75">
      <c r="B97" s="274" t="str">
        <f t="shared" si="1"/>
        <v/>
      </c>
      <c r="C97" s="362"/>
      <c r="D97" s="347"/>
      <c r="E97" s="265" t="str">
        <f>IF(GP!F98="","",GP!F98)</f>
        <v/>
      </c>
      <c r="F97" s="347" t="str">
        <f>IF(GP!C98="","",GP!C98)</f>
        <v/>
      </c>
      <c r="G97" s="265" t="str">
        <f>IF(GP!E98="","",GP!E98)</f>
        <v/>
      </c>
    </row>
    <row r="98" spans="2:7" ht="15.75">
      <c r="B98" s="274" t="str">
        <f t="shared" si="1"/>
        <v/>
      </c>
      <c r="C98" s="362"/>
      <c r="D98" s="347"/>
      <c r="E98" s="265" t="str">
        <f>IF(GP!F99="","",GP!F99)</f>
        <v/>
      </c>
      <c r="F98" s="347" t="str">
        <f>IF(GP!C99="","",GP!C99)</f>
        <v/>
      </c>
      <c r="G98" s="265" t="str">
        <f>IF(GP!E99="","",GP!E99)</f>
        <v/>
      </c>
    </row>
    <row r="99" spans="2:7" ht="15.75">
      <c r="B99" s="274" t="str">
        <f t="shared" si="1"/>
        <v/>
      </c>
      <c r="C99" s="362"/>
      <c r="D99" s="347"/>
      <c r="E99" s="265" t="str">
        <f>IF(GP!F100="","",GP!F100)</f>
        <v/>
      </c>
      <c r="F99" s="347" t="str">
        <f>IF(GP!C100="","",GP!C100)</f>
        <v/>
      </c>
      <c r="G99" s="265" t="str">
        <f>IF(GP!E100="","",GP!E100)</f>
        <v/>
      </c>
    </row>
    <row r="100" spans="2:7" ht="15.75">
      <c r="B100" s="275" t="str">
        <f t="shared" si="1"/>
        <v/>
      </c>
      <c r="C100" s="363"/>
      <c r="D100" s="348"/>
      <c r="E100" s="266" t="str">
        <f>IF(GP!F101="","",GP!F101)</f>
        <v/>
      </c>
      <c r="F100" s="348" t="str">
        <f>IF(GP!C101="","",GP!C101)</f>
        <v/>
      </c>
      <c r="G100" s="266" t="str">
        <f>IF(GP!E101="","",GP!E101)</f>
        <v/>
      </c>
    </row>
    <row r="101" spans="2:7">
      <c r="B101" s="260"/>
      <c r="C101" s="364"/>
      <c r="D101" s="349"/>
      <c r="E101" s="261"/>
      <c r="F101" s="349"/>
      <c r="G101" s="261"/>
    </row>
    <row r="102" spans="2:7">
      <c r="B102" s="260"/>
      <c r="C102" s="364"/>
      <c r="D102" s="349"/>
      <c r="E102" s="261"/>
      <c r="F102" s="349"/>
      <c r="G102" s="261"/>
    </row>
    <row r="103" spans="2:7">
      <c r="B103" s="260"/>
      <c r="C103" s="364"/>
      <c r="D103" s="349"/>
      <c r="E103" s="261"/>
      <c r="F103" s="349"/>
      <c r="G103" s="261"/>
    </row>
    <row r="104" spans="2:7">
      <c r="B104" s="260"/>
      <c r="C104" s="364"/>
      <c r="D104" s="349"/>
      <c r="E104" s="261"/>
      <c r="F104" s="349"/>
      <c r="G104" s="261"/>
    </row>
    <row r="105" spans="2:7">
      <c r="B105" s="260"/>
      <c r="C105" s="364"/>
      <c r="D105" s="349"/>
      <c r="E105" s="261"/>
      <c r="F105" s="349"/>
      <c r="G105" s="261"/>
    </row>
    <row r="106" spans="2:7">
      <c r="B106" s="260"/>
      <c r="C106" s="364"/>
      <c r="D106" s="349"/>
      <c r="E106" s="261"/>
      <c r="F106" s="349"/>
      <c r="G106" s="261"/>
    </row>
    <row r="107" spans="2:7">
      <c r="B107" s="260"/>
      <c r="C107" s="364"/>
      <c r="D107" s="349"/>
      <c r="E107" s="261"/>
      <c r="F107" s="349"/>
      <c r="G107" s="261"/>
    </row>
    <row r="108" spans="2:7">
      <c r="B108" s="260"/>
      <c r="C108" s="364"/>
      <c r="D108" s="349"/>
      <c r="E108" s="261"/>
      <c r="F108" s="349"/>
      <c r="G108" s="261"/>
    </row>
    <row r="109" spans="2:7">
      <c r="B109" s="260"/>
      <c r="C109" s="364"/>
      <c r="D109" s="349"/>
      <c r="E109" s="261"/>
      <c r="F109" s="349"/>
      <c r="G109" s="261"/>
    </row>
    <row r="110" spans="2:7">
      <c r="B110" s="260"/>
      <c r="C110" s="364"/>
      <c r="D110" s="349"/>
      <c r="E110" s="261"/>
      <c r="F110" s="349"/>
      <c r="G110" s="261"/>
    </row>
    <row r="111" spans="2:7">
      <c r="B111" s="260"/>
      <c r="C111" s="364"/>
      <c r="D111" s="349"/>
      <c r="E111" s="261"/>
      <c r="F111" s="349"/>
      <c r="G111" s="261"/>
    </row>
    <row r="112" spans="2:7">
      <c r="B112" s="260"/>
      <c r="C112" s="364"/>
      <c r="D112" s="349"/>
      <c r="E112" s="261"/>
      <c r="F112" s="349"/>
      <c r="G112" s="261"/>
    </row>
    <row r="113" spans="2:7">
      <c r="B113" s="260"/>
      <c r="C113" s="364"/>
      <c r="D113" s="349"/>
      <c r="E113" s="261"/>
      <c r="F113" s="349"/>
      <c r="G113" s="261"/>
    </row>
    <row r="114" spans="2:7">
      <c r="B114" s="260"/>
      <c r="C114" s="364"/>
      <c r="D114" s="349"/>
      <c r="E114" s="261"/>
      <c r="F114" s="349"/>
      <c r="G114" s="261"/>
    </row>
    <row r="115" spans="2:7">
      <c r="B115" s="260"/>
      <c r="C115" s="364"/>
      <c r="D115" s="349"/>
      <c r="E115" s="261"/>
      <c r="F115" s="349"/>
      <c r="G115" s="261"/>
    </row>
    <row r="116" spans="2:7">
      <c r="B116" s="260"/>
      <c r="C116" s="364"/>
      <c r="D116" s="349"/>
      <c r="E116" s="261"/>
      <c r="F116" s="349"/>
      <c r="G116" s="261"/>
    </row>
    <row r="117" spans="2:7">
      <c r="B117" s="260"/>
      <c r="C117" s="364"/>
      <c r="D117" s="349"/>
      <c r="E117" s="261"/>
      <c r="F117" s="349"/>
      <c r="G117" s="261"/>
    </row>
    <row r="118" spans="2:7">
      <c r="B118" s="260"/>
      <c r="C118" s="364"/>
      <c r="D118" s="349"/>
      <c r="E118" s="261"/>
      <c r="F118" s="349"/>
      <c r="G118" s="261"/>
    </row>
    <row r="119" spans="2:7">
      <c r="B119" s="260"/>
      <c r="C119" s="364"/>
      <c r="D119" s="349"/>
      <c r="E119" s="261"/>
      <c r="F119" s="349"/>
      <c r="G119" s="261"/>
    </row>
    <row r="120" spans="2:7">
      <c r="B120" s="260"/>
      <c r="C120" s="364"/>
      <c r="D120" s="349"/>
      <c r="E120" s="261"/>
      <c r="F120" s="349"/>
      <c r="G120" s="261"/>
    </row>
    <row r="121" spans="2:7">
      <c r="B121" s="260"/>
      <c r="C121" s="364"/>
      <c r="D121" s="349"/>
      <c r="E121" s="261"/>
      <c r="F121" s="349"/>
      <c r="G121" s="261"/>
    </row>
    <row r="122" spans="2:7">
      <c r="B122" s="260"/>
      <c r="C122" s="364"/>
      <c r="D122" s="349"/>
      <c r="E122" s="261"/>
      <c r="F122" s="349"/>
      <c r="G122" s="261"/>
    </row>
    <row r="123" spans="2:7">
      <c r="B123" s="260"/>
      <c r="C123" s="364"/>
      <c r="D123" s="349"/>
      <c r="E123" s="261"/>
      <c r="F123" s="349"/>
      <c r="G123" s="261"/>
    </row>
    <row r="124" spans="2:7">
      <c r="B124" s="260"/>
      <c r="C124" s="364"/>
      <c r="D124" s="349"/>
      <c r="E124" s="261"/>
      <c r="F124" s="349"/>
      <c r="G124" s="261"/>
    </row>
    <row r="125" spans="2:7">
      <c r="B125" s="260"/>
      <c r="C125" s="364"/>
      <c r="D125" s="349"/>
      <c r="E125" s="261"/>
      <c r="F125" s="349"/>
      <c r="G125" s="261"/>
    </row>
    <row r="126" spans="2:7">
      <c r="B126" s="260"/>
      <c r="C126" s="364"/>
      <c r="D126" s="349"/>
      <c r="E126" s="261"/>
      <c r="F126" s="349"/>
      <c r="G126" s="261"/>
    </row>
    <row r="127" spans="2:7">
      <c r="B127" s="260"/>
      <c r="C127" s="364"/>
      <c r="D127" s="349"/>
      <c r="E127" s="261"/>
      <c r="F127" s="349"/>
      <c r="G127" s="261"/>
    </row>
    <row r="128" spans="2:7">
      <c r="B128" s="260"/>
      <c r="C128" s="364"/>
      <c r="D128" s="349"/>
      <c r="E128" s="261"/>
      <c r="F128" s="349"/>
      <c r="G128" s="261"/>
    </row>
    <row r="129" spans="2:7">
      <c r="B129" s="260"/>
      <c r="C129" s="364"/>
      <c r="D129" s="349"/>
      <c r="E129" s="261"/>
      <c r="F129" s="349"/>
      <c r="G129" s="261"/>
    </row>
    <row r="130" spans="2:7">
      <c r="B130" s="260"/>
      <c r="C130" s="364"/>
      <c r="D130" s="349"/>
      <c r="E130" s="261"/>
      <c r="F130" s="349"/>
      <c r="G130" s="261"/>
    </row>
    <row r="131" spans="2:7">
      <c r="B131" s="260"/>
      <c r="C131" s="364"/>
      <c r="D131" s="349"/>
      <c r="E131" s="261"/>
      <c r="F131" s="349"/>
      <c r="G131" s="261"/>
    </row>
  </sheetData>
  <sheetProtection selectLockedCells="1"/>
  <mergeCells count="5">
    <mergeCell ref="B8:D8"/>
    <mergeCell ref="E1:F2"/>
    <mergeCell ref="E3:F3"/>
    <mergeCell ref="E4:F4"/>
    <mergeCell ref="E5:F5"/>
  </mergeCells>
  <pageMargins left="0.7" right="0.7" top="0.75" bottom="0.75" header="0.3" footer="0.3"/>
  <pageSetup paperSize="9" scale="90" orientation="portrait" r:id="rId1"/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8">
    <tabColor rgb="FFFFC000"/>
  </sheetPr>
  <dimension ref="B1:S60"/>
  <sheetViews>
    <sheetView zoomScaleNormal="100" workbookViewId="0">
      <pane ySplit="7" topLeftCell="A13" activePane="bottomLeft" state="frozenSplit"/>
      <selection pane="bottomLeft" activeCell="G25" sqref="G25"/>
    </sheetView>
  </sheetViews>
  <sheetFormatPr defaultColWidth="9.140625" defaultRowHeight="15"/>
  <cols>
    <col min="1" max="1" width="8" style="4" customWidth="1"/>
    <col min="2" max="2" width="4" style="1" bestFit="1" customWidth="1"/>
    <col min="3" max="3" width="8.28515625" style="1" bestFit="1" customWidth="1"/>
    <col min="4" max="4" width="23.5703125" style="1" customWidth="1"/>
    <col min="5" max="5" width="22.5703125" style="1" customWidth="1"/>
    <col min="6" max="6" width="6.7109375" style="2" customWidth="1"/>
    <col min="7" max="7" width="8.28515625" style="3" bestFit="1" customWidth="1"/>
    <col min="8" max="8" width="4.42578125" style="3" bestFit="1" customWidth="1"/>
    <col min="9" max="9" width="6.7109375" style="2" customWidth="1"/>
    <col min="10" max="10" width="8.28515625" style="3" bestFit="1" customWidth="1"/>
    <col min="11" max="11" width="4.42578125" style="3" bestFit="1" customWidth="1"/>
    <col min="12" max="12" width="6.7109375" style="2" customWidth="1"/>
    <col min="13" max="13" width="8.28515625" style="3" bestFit="1" customWidth="1"/>
    <col min="14" max="14" width="4.42578125" style="3" bestFit="1" customWidth="1"/>
    <col min="15" max="15" width="6.7109375" style="2" customWidth="1"/>
    <col min="16" max="16" width="8.28515625" style="3" bestFit="1" customWidth="1"/>
    <col min="17" max="17" width="4.42578125" style="3" bestFit="1" customWidth="1"/>
    <col min="18" max="16384" width="9.140625" style="4"/>
  </cols>
  <sheetData>
    <row r="1" spans="2:19" ht="5.45" customHeight="1"/>
    <row r="2" spans="2:19" s="26" customFormat="1" ht="23.25">
      <c r="C2" s="28"/>
      <c r="D2" s="29"/>
      <c r="G2" s="31"/>
      <c r="H2" s="90">
        <f>Villkor!$G$5</f>
        <v>0</v>
      </c>
      <c r="K2" s="31"/>
      <c r="L2" s="30"/>
      <c r="M2" s="31"/>
      <c r="O2" s="30"/>
      <c r="P2" s="31"/>
      <c r="Q2" s="31"/>
    </row>
    <row r="3" spans="2:19" s="26" customFormat="1" ht="23.25">
      <c r="C3" s="28"/>
      <c r="D3" s="29"/>
      <c r="G3" s="31"/>
      <c r="H3" s="90" t="str">
        <f>Villkor!$G$9&amp;" -  "&amp;Villkor!$G$8</f>
        <v xml:space="preserve"> -  </v>
      </c>
      <c r="K3" s="31"/>
      <c r="L3" s="30"/>
      <c r="M3" s="31"/>
      <c r="O3" s="30"/>
      <c r="P3" s="31"/>
      <c r="Q3" s="31"/>
    </row>
    <row r="4" spans="2:19" s="26" customFormat="1" ht="23.25">
      <c r="C4" s="28"/>
      <c r="D4" s="29"/>
      <c r="G4" s="31"/>
      <c r="H4" s="90" t="str">
        <f>Villkor!$G$6&amp;",  "&amp;Villkor!$G$7</f>
        <v xml:space="preserve">,  </v>
      </c>
      <c r="K4" s="31"/>
      <c r="L4" s="30"/>
      <c r="M4" s="31"/>
      <c r="O4" s="30"/>
      <c r="P4" s="31"/>
      <c r="Q4" s="31"/>
    </row>
    <row r="5" spans="2:19">
      <c r="B5" s="4"/>
      <c r="C5" s="4"/>
      <c r="D5" s="4"/>
      <c r="E5" s="4"/>
      <c r="F5" s="9"/>
      <c r="G5" s="8"/>
      <c r="H5" s="8"/>
      <c r="I5" s="9"/>
      <c r="J5" s="8"/>
      <c r="K5" s="8"/>
      <c r="L5" s="9"/>
      <c r="M5" s="8"/>
      <c r="N5" s="8"/>
      <c r="O5" s="9"/>
      <c r="P5" s="8"/>
      <c r="Q5" s="8"/>
    </row>
    <row r="6" spans="2:19" ht="17.25" customHeight="1">
      <c r="B6" s="491" t="s">
        <v>14</v>
      </c>
      <c r="C6" s="492"/>
      <c r="D6" s="493" t="s">
        <v>17</v>
      </c>
      <c r="E6" s="495" t="s">
        <v>18</v>
      </c>
      <c r="F6" s="497" t="str">
        <f>Resultatlista!F8</f>
        <v>Redskap</v>
      </c>
      <c r="G6" s="498"/>
      <c r="H6" s="499"/>
      <c r="I6" s="488" t="str">
        <f>Resultatlista!K8</f>
        <v>Redskap</v>
      </c>
      <c r="J6" s="489"/>
      <c r="K6" s="490"/>
      <c r="L6" s="500" t="str">
        <f>Resultatlista!P8</f>
        <v>Redskap</v>
      </c>
      <c r="M6" s="498"/>
      <c r="N6" s="499"/>
      <c r="O6" s="488" t="str">
        <f>Resultatlista!U8</f>
        <v>Redskap</v>
      </c>
      <c r="P6" s="489"/>
      <c r="Q6" s="490"/>
    </row>
    <row r="7" spans="2:19">
      <c r="B7" s="54" t="s">
        <v>41</v>
      </c>
      <c r="C7" s="55" t="s">
        <v>13</v>
      </c>
      <c r="D7" s="494"/>
      <c r="E7" s="496"/>
      <c r="F7" s="78" t="s">
        <v>0</v>
      </c>
      <c r="G7" s="79" t="s">
        <v>1</v>
      </c>
      <c r="H7" s="80" t="s">
        <v>2</v>
      </c>
      <c r="I7" s="75" t="s">
        <v>0</v>
      </c>
      <c r="J7" s="76" t="s">
        <v>1</v>
      </c>
      <c r="K7" s="77" t="s">
        <v>2</v>
      </c>
      <c r="L7" s="78" t="s">
        <v>0</v>
      </c>
      <c r="M7" s="79" t="s">
        <v>1</v>
      </c>
      <c r="N7" s="80" t="s">
        <v>2</v>
      </c>
      <c r="O7" s="75" t="s">
        <v>0</v>
      </c>
      <c r="P7" s="76" t="s">
        <v>1</v>
      </c>
      <c r="Q7" s="77" t="s">
        <v>2</v>
      </c>
    </row>
    <row r="8" spans="2:19" ht="21" customHeight="1">
      <c r="B8" s="88" t="str">
        <f>Resultatlista!B10</f>
        <v/>
      </c>
      <c r="C8" s="89" t="str">
        <f>Resultatlista!C10</f>
        <v/>
      </c>
      <c r="D8" s="14" t="str">
        <f>Resultatlista!D10</f>
        <v/>
      </c>
      <c r="E8" s="15" t="str">
        <f>Resultatlista!E10</f>
        <v/>
      </c>
      <c r="F8" s="83" t="str">
        <f>Resultatlista!F10</f>
        <v/>
      </c>
      <c r="G8" s="81" t="str">
        <f>Resultatlista!I10</f>
        <v/>
      </c>
      <c r="H8" s="74" t="str">
        <f>Resultatlista!J10</f>
        <v/>
      </c>
      <c r="I8" s="73" t="str">
        <f>Resultatlista!K10</f>
        <v/>
      </c>
      <c r="J8" s="84" t="str">
        <f>Resultatlista!N10</f>
        <v/>
      </c>
      <c r="K8" s="85" t="str">
        <f>Resultatlista!O10</f>
        <v/>
      </c>
      <c r="L8" s="83" t="str">
        <f>Resultatlista!P10</f>
        <v/>
      </c>
      <c r="M8" s="81" t="str">
        <f>Resultatlista!S10</f>
        <v/>
      </c>
      <c r="N8" s="74" t="str">
        <f>Resultatlista!T10</f>
        <v/>
      </c>
      <c r="O8" s="73" t="str">
        <f>Resultatlista!U10</f>
        <v/>
      </c>
      <c r="P8" s="84" t="str">
        <f>Resultatlista!X10</f>
        <v/>
      </c>
      <c r="Q8" s="85" t="str">
        <f>Resultatlista!Y10</f>
        <v/>
      </c>
    </row>
    <row r="9" spans="2:19" ht="21" customHeight="1">
      <c r="B9" s="88" t="str">
        <f>Resultatlista!B11</f>
        <v/>
      </c>
      <c r="C9" s="89" t="str">
        <f>Resultatlista!C11</f>
        <v/>
      </c>
      <c r="D9" s="14" t="str">
        <f>Resultatlista!D11</f>
        <v/>
      </c>
      <c r="E9" s="15" t="str">
        <f>Resultatlista!E11</f>
        <v/>
      </c>
      <c r="F9" s="83" t="str">
        <f>Resultatlista!F11</f>
        <v/>
      </c>
      <c r="G9" s="81" t="str">
        <f>Resultatlista!I11</f>
        <v/>
      </c>
      <c r="H9" s="74" t="str">
        <f>Resultatlista!J11</f>
        <v/>
      </c>
      <c r="I9" s="73" t="str">
        <f>Resultatlista!K11</f>
        <v/>
      </c>
      <c r="J9" s="84" t="str">
        <f>Resultatlista!N11</f>
        <v/>
      </c>
      <c r="K9" s="85" t="str">
        <f>Resultatlista!O11</f>
        <v/>
      </c>
      <c r="L9" s="83" t="str">
        <f>Resultatlista!P11</f>
        <v/>
      </c>
      <c r="M9" s="81" t="str">
        <f>Resultatlista!S11</f>
        <v/>
      </c>
      <c r="N9" s="74" t="str">
        <f>Resultatlista!T11</f>
        <v/>
      </c>
      <c r="O9" s="73" t="str">
        <f>Resultatlista!U11</f>
        <v/>
      </c>
      <c r="P9" s="84" t="str">
        <f>Resultatlista!X11</f>
        <v/>
      </c>
      <c r="Q9" s="85" t="str">
        <f>Resultatlista!Y11</f>
        <v/>
      </c>
    </row>
    <row r="10" spans="2:19" ht="21" customHeight="1">
      <c r="B10" s="88" t="str">
        <f>Resultatlista!B12</f>
        <v/>
      </c>
      <c r="C10" s="89" t="str">
        <f>Resultatlista!C12</f>
        <v/>
      </c>
      <c r="D10" s="14" t="str">
        <f>Resultatlista!D12</f>
        <v/>
      </c>
      <c r="E10" s="15" t="str">
        <f>Resultatlista!E12</f>
        <v/>
      </c>
      <c r="F10" s="83" t="str">
        <f>Resultatlista!F12</f>
        <v/>
      </c>
      <c r="G10" s="81" t="str">
        <f>Resultatlista!I12</f>
        <v/>
      </c>
      <c r="H10" s="74" t="str">
        <f>Resultatlista!J12</f>
        <v/>
      </c>
      <c r="I10" s="73" t="str">
        <f>Resultatlista!K12</f>
        <v/>
      </c>
      <c r="J10" s="84" t="str">
        <f>Resultatlista!N12</f>
        <v/>
      </c>
      <c r="K10" s="85" t="str">
        <f>Resultatlista!O12</f>
        <v/>
      </c>
      <c r="L10" s="83" t="str">
        <f>Resultatlista!P12</f>
        <v/>
      </c>
      <c r="M10" s="81" t="str">
        <f>Resultatlista!S12</f>
        <v/>
      </c>
      <c r="N10" s="74" t="str">
        <f>Resultatlista!T12</f>
        <v/>
      </c>
      <c r="O10" s="73" t="str">
        <f>Resultatlista!U12</f>
        <v/>
      </c>
      <c r="P10" s="84" t="str">
        <f>Resultatlista!X12</f>
        <v/>
      </c>
      <c r="Q10" s="85" t="str">
        <f>Resultatlista!Y12</f>
        <v/>
      </c>
    </row>
    <row r="11" spans="2:19" ht="21" customHeight="1">
      <c r="B11" s="88" t="str">
        <f>Resultatlista!B13</f>
        <v/>
      </c>
      <c r="C11" s="89" t="str">
        <f>Resultatlista!C13</f>
        <v/>
      </c>
      <c r="D11" s="14" t="str">
        <f>Resultatlista!D13</f>
        <v/>
      </c>
      <c r="E11" s="15" t="str">
        <f>Resultatlista!E13</f>
        <v/>
      </c>
      <c r="F11" s="83" t="str">
        <f>Resultatlista!F13</f>
        <v/>
      </c>
      <c r="G11" s="81" t="str">
        <f>Resultatlista!I13</f>
        <v/>
      </c>
      <c r="H11" s="74" t="str">
        <f>Resultatlista!J13</f>
        <v/>
      </c>
      <c r="I11" s="73" t="str">
        <f>Resultatlista!K13</f>
        <v/>
      </c>
      <c r="J11" s="84" t="str">
        <f>Resultatlista!N13</f>
        <v/>
      </c>
      <c r="K11" s="85" t="str">
        <f>Resultatlista!O13</f>
        <v/>
      </c>
      <c r="L11" s="83" t="str">
        <f>Resultatlista!P13</f>
        <v/>
      </c>
      <c r="M11" s="81" t="str">
        <f>Resultatlista!S13</f>
        <v/>
      </c>
      <c r="N11" s="74" t="str">
        <f>Resultatlista!T13</f>
        <v/>
      </c>
      <c r="O11" s="73" t="str">
        <f>Resultatlista!U13</f>
        <v/>
      </c>
      <c r="P11" s="84" t="str">
        <f>Resultatlista!X13</f>
        <v/>
      </c>
      <c r="Q11" s="85" t="str">
        <f>Resultatlista!Y13</f>
        <v/>
      </c>
      <c r="S11" s="92"/>
    </row>
    <row r="12" spans="2:19" ht="21" customHeight="1">
      <c r="B12" s="88" t="str">
        <f>Resultatlista!B14</f>
        <v/>
      </c>
      <c r="C12" s="89" t="str">
        <f>Resultatlista!C14</f>
        <v/>
      </c>
      <c r="D12" s="14" t="str">
        <f>Resultatlista!D14</f>
        <v/>
      </c>
      <c r="E12" s="15" t="str">
        <f>Resultatlista!E14</f>
        <v/>
      </c>
      <c r="F12" s="83" t="str">
        <f>Resultatlista!F14</f>
        <v/>
      </c>
      <c r="G12" s="81" t="str">
        <f>Resultatlista!I14</f>
        <v/>
      </c>
      <c r="H12" s="74" t="str">
        <f>Resultatlista!J14</f>
        <v/>
      </c>
      <c r="I12" s="73" t="str">
        <f>Resultatlista!K14</f>
        <v/>
      </c>
      <c r="J12" s="84" t="str">
        <f>Resultatlista!N14</f>
        <v/>
      </c>
      <c r="K12" s="85" t="str">
        <f>Resultatlista!O14</f>
        <v/>
      </c>
      <c r="L12" s="83" t="str">
        <f>Resultatlista!P14</f>
        <v/>
      </c>
      <c r="M12" s="81" t="str">
        <f>Resultatlista!S14</f>
        <v/>
      </c>
      <c r="N12" s="74" t="str">
        <f>Resultatlista!T14</f>
        <v/>
      </c>
      <c r="O12" s="73" t="str">
        <f>Resultatlista!U14</f>
        <v/>
      </c>
      <c r="P12" s="84" t="str">
        <f>Resultatlista!X14</f>
        <v/>
      </c>
      <c r="Q12" s="85" t="str">
        <f>Resultatlista!Y14</f>
        <v/>
      </c>
      <c r="S12" s="92"/>
    </row>
    <row r="13" spans="2:19" ht="21" customHeight="1">
      <c r="B13" s="88" t="str">
        <f>Resultatlista!B15</f>
        <v/>
      </c>
      <c r="C13" s="89" t="str">
        <f>Resultatlista!C15</f>
        <v/>
      </c>
      <c r="D13" s="14" t="str">
        <f>Resultatlista!D15</f>
        <v/>
      </c>
      <c r="E13" s="15" t="str">
        <f>Resultatlista!E15</f>
        <v/>
      </c>
      <c r="F13" s="83" t="str">
        <f>Resultatlista!F15</f>
        <v/>
      </c>
      <c r="G13" s="81" t="str">
        <f>Resultatlista!I15</f>
        <v/>
      </c>
      <c r="H13" s="74" t="str">
        <f>Resultatlista!J15</f>
        <v/>
      </c>
      <c r="I13" s="73" t="str">
        <f>Resultatlista!K15</f>
        <v/>
      </c>
      <c r="J13" s="84" t="str">
        <f>Resultatlista!N15</f>
        <v/>
      </c>
      <c r="K13" s="85" t="str">
        <f>Resultatlista!O15</f>
        <v/>
      </c>
      <c r="L13" s="83" t="str">
        <f>Resultatlista!P15</f>
        <v/>
      </c>
      <c r="M13" s="81" t="str">
        <f>Resultatlista!S15</f>
        <v/>
      </c>
      <c r="N13" s="74" t="str">
        <f>Resultatlista!T15</f>
        <v/>
      </c>
      <c r="O13" s="73" t="str">
        <f>Resultatlista!U15</f>
        <v/>
      </c>
      <c r="P13" s="84" t="str">
        <f>Resultatlista!X15</f>
        <v/>
      </c>
      <c r="Q13" s="85" t="str">
        <f>Resultatlista!Y15</f>
        <v/>
      </c>
      <c r="S13" s="92"/>
    </row>
    <row r="14" spans="2:19" ht="21" customHeight="1">
      <c r="B14" s="88" t="str">
        <f>Resultatlista!B16</f>
        <v/>
      </c>
      <c r="C14" s="89" t="str">
        <f>Resultatlista!C16</f>
        <v/>
      </c>
      <c r="D14" s="14" t="str">
        <f>Resultatlista!D16</f>
        <v/>
      </c>
      <c r="E14" s="15" t="str">
        <f>Resultatlista!E16</f>
        <v/>
      </c>
      <c r="F14" s="83" t="str">
        <f>Resultatlista!F16</f>
        <v/>
      </c>
      <c r="G14" s="81" t="str">
        <f>Resultatlista!I16</f>
        <v/>
      </c>
      <c r="H14" s="74" t="str">
        <f>Resultatlista!J16</f>
        <v/>
      </c>
      <c r="I14" s="73" t="str">
        <f>Resultatlista!K16</f>
        <v/>
      </c>
      <c r="J14" s="84" t="str">
        <f>Resultatlista!N16</f>
        <v/>
      </c>
      <c r="K14" s="85" t="str">
        <f>Resultatlista!O16</f>
        <v/>
      </c>
      <c r="L14" s="83" t="str">
        <f>Resultatlista!P16</f>
        <v/>
      </c>
      <c r="M14" s="81" t="str">
        <f>Resultatlista!S16</f>
        <v/>
      </c>
      <c r="N14" s="74" t="str">
        <f>Resultatlista!T16</f>
        <v/>
      </c>
      <c r="O14" s="73" t="str">
        <f>Resultatlista!U16</f>
        <v/>
      </c>
      <c r="P14" s="84" t="str">
        <f>Resultatlista!X16</f>
        <v/>
      </c>
      <c r="Q14" s="85" t="str">
        <f>Resultatlista!Y16</f>
        <v/>
      </c>
    </row>
    <row r="15" spans="2:19" ht="21" customHeight="1">
      <c r="B15" s="88" t="str">
        <f>Resultatlista!B17</f>
        <v/>
      </c>
      <c r="C15" s="89" t="str">
        <f>Resultatlista!C17</f>
        <v/>
      </c>
      <c r="D15" s="14" t="str">
        <f>Resultatlista!D17</f>
        <v/>
      </c>
      <c r="E15" s="15" t="str">
        <f>Resultatlista!E17</f>
        <v/>
      </c>
      <c r="F15" s="83" t="str">
        <f>Resultatlista!F17</f>
        <v/>
      </c>
      <c r="G15" s="81" t="str">
        <f>Resultatlista!I17</f>
        <v/>
      </c>
      <c r="H15" s="74" t="str">
        <f>Resultatlista!J17</f>
        <v/>
      </c>
      <c r="I15" s="73" t="str">
        <f>Resultatlista!K17</f>
        <v/>
      </c>
      <c r="J15" s="84" t="str">
        <f>Resultatlista!N17</f>
        <v/>
      </c>
      <c r="K15" s="85" t="str">
        <f>Resultatlista!O17</f>
        <v/>
      </c>
      <c r="L15" s="83" t="str">
        <f>Resultatlista!P17</f>
        <v/>
      </c>
      <c r="M15" s="81" t="str">
        <f>Resultatlista!S17</f>
        <v/>
      </c>
      <c r="N15" s="74" t="str">
        <f>Resultatlista!T17</f>
        <v/>
      </c>
      <c r="O15" s="73" t="str">
        <f>Resultatlista!U17</f>
        <v/>
      </c>
      <c r="P15" s="84" t="str">
        <f>Resultatlista!X17</f>
        <v/>
      </c>
      <c r="Q15" s="85" t="str">
        <f>Resultatlista!Y17</f>
        <v/>
      </c>
    </row>
    <row r="16" spans="2:19" ht="21" customHeight="1">
      <c r="B16" s="88" t="str">
        <f>Resultatlista!B18</f>
        <v/>
      </c>
      <c r="C16" s="89" t="str">
        <f>Resultatlista!C18</f>
        <v/>
      </c>
      <c r="D16" s="14" t="str">
        <f>Resultatlista!D18</f>
        <v/>
      </c>
      <c r="E16" s="15" t="str">
        <f>Resultatlista!E18</f>
        <v/>
      </c>
      <c r="F16" s="83" t="str">
        <f>Resultatlista!F18</f>
        <v/>
      </c>
      <c r="G16" s="81" t="str">
        <f>Resultatlista!I18</f>
        <v/>
      </c>
      <c r="H16" s="74" t="str">
        <f>Resultatlista!J18</f>
        <v/>
      </c>
      <c r="I16" s="73" t="str">
        <f>Resultatlista!K18</f>
        <v/>
      </c>
      <c r="J16" s="84" t="str">
        <f>Resultatlista!N18</f>
        <v/>
      </c>
      <c r="K16" s="85" t="str">
        <f>Resultatlista!O18</f>
        <v/>
      </c>
      <c r="L16" s="83" t="str">
        <f>Resultatlista!P18</f>
        <v/>
      </c>
      <c r="M16" s="81" t="str">
        <f>Resultatlista!S18</f>
        <v/>
      </c>
      <c r="N16" s="74" t="str">
        <f>Resultatlista!T18</f>
        <v/>
      </c>
      <c r="O16" s="73" t="str">
        <f>Resultatlista!U18</f>
        <v/>
      </c>
      <c r="P16" s="84" t="str">
        <f>Resultatlista!X18</f>
        <v/>
      </c>
      <c r="Q16" s="85" t="str">
        <f>Resultatlista!Y18</f>
        <v/>
      </c>
    </row>
    <row r="17" spans="2:17" ht="21" customHeight="1">
      <c r="B17" s="88" t="str">
        <f>Resultatlista!B19</f>
        <v/>
      </c>
      <c r="C17" s="89" t="str">
        <f>Resultatlista!C19</f>
        <v/>
      </c>
      <c r="D17" s="14" t="str">
        <f>Resultatlista!D19</f>
        <v/>
      </c>
      <c r="E17" s="15" t="str">
        <f>Resultatlista!E19</f>
        <v/>
      </c>
      <c r="F17" s="83" t="str">
        <f>Resultatlista!F19</f>
        <v/>
      </c>
      <c r="G17" s="81" t="str">
        <f>Resultatlista!I19</f>
        <v/>
      </c>
      <c r="H17" s="74" t="str">
        <f>Resultatlista!J19</f>
        <v/>
      </c>
      <c r="I17" s="73" t="str">
        <f>Resultatlista!K19</f>
        <v/>
      </c>
      <c r="J17" s="84" t="str">
        <f>Resultatlista!N19</f>
        <v/>
      </c>
      <c r="K17" s="85" t="str">
        <f>Resultatlista!O19</f>
        <v/>
      </c>
      <c r="L17" s="83" t="str">
        <f>Resultatlista!P19</f>
        <v/>
      </c>
      <c r="M17" s="81" t="str">
        <f>Resultatlista!S19</f>
        <v/>
      </c>
      <c r="N17" s="74" t="str">
        <f>Resultatlista!T19</f>
        <v/>
      </c>
      <c r="O17" s="73" t="str">
        <f>Resultatlista!U19</f>
        <v/>
      </c>
      <c r="P17" s="84" t="str">
        <f>Resultatlista!X19</f>
        <v/>
      </c>
      <c r="Q17" s="85" t="str">
        <f>Resultatlista!Y19</f>
        <v/>
      </c>
    </row>
    <row r="18" spans="2:17" ht="21" customHeight="1">
      <c r="B18" s="88" t="str">
        <f>Resultatlista!B20</f>
        <v/>
      </c>
      <c r="C18" s="89" t="str">
        <f>Resultatlista!C20</f>
        <v/>
      </c>
      <c r="D18" s="14" t="str">
        <f>Resultatlista!D20</f>
        <v/>
      </c>
      <c r="E18" s="15" t="str">
        <f>Resultatlista!E20</f>
        <v/>
      </c>
      <c r="F18" s="83" t="str">
        <f>Resultatlista!F20</f>
        <v/>
      </c>
      <c r="G18" s="81" t="str">
        <f>Resultatlista!I20</f>
        <v/>
      </c>
      <c r="H18" s="74" t="str">
        <f>Resultatlista!J20</f>
        <v/>
      </c>
      <c r="I18" s="73" t="str">
        <f>Resultatlista!K20</f>
        <v/>
      </c>
      <c r="J18" s="84" t="str">
        <f>Resultatlista!N20</f>
        <v/>
      </c>
      <c r="K18" s="85" t="str">
        <f>Resultatlista!O20</f>
        <v/>
      </c>
      <c r="L18" s="83" t="str">
        <f>Resultatlista!P20</f>
        <v/>
      </c>
      <c r="M18" s="81" t="str">
        <f>Resultatlista!S20</f>
        <v/>
      </c>
      <c r="N18" s="74" t="str">
        <f>Resultatlista!T20</f>
        <v/>
      </c>
      <c r="O18" s="73" t="str">
        <f>Resultatlista!U20</f>
        <v/>
      </c>
      <c r="P18" s="84" t="str">
        <f>Resultatlista!X20</f>
        <v/>
      </c>
      <c r="Q18" s="85" t="str">
        <f>Resultatlista!Y20</f>
        <v/>
      </c>
    </row>
    <row r="19" spans="2:17" ht="21" customHeight="1">
      <c r="B19" s="88" t="str">
        <f>Resultatlista!B21</f>
        <v/>
      </c>
      <c r="C19" s="89" t="str">
        <f>Resultatlista!C21</f>
        <v/>
      </c>
      <c r="D19" s="14" t="str">
        <f>Resultatlista!D21</f>
        <v/>
      </c>
      <c r="E19" s="15" t="str">
        <f>Resultatlista!E21</f>
        <v/>
      </c>
      <c r="F19" s="83" t="str">
        <f>Resultatlista!F21</f>
        <v/>
      </c>
      <c r="G19" s="81" t="str">
        <f>Resultatlista!I21</f>
        <v/>
      </c>
      <c r="H19" s="74" t="str">
        <f>Resultatlista!J21</f>
        <v/>
      </c>
      <c r="I19" s="73" t="str">
        <f>Resultatlista!K21</f>
        <v/>
      </c>
      <c r="J19" s="84" t="str">
        <f>Resultatlista!N21</f>
        <v/>
      </c>
      <c r="K19" s="85" t="str">
        <f>Resultatlista!O21</f>
        <v/>
      </c>
      <c r="L19" s="83" t="str">
        <f>Resultatlista!P21</f>
        <v/>
      </c>
      <c r="M19" s="81" t="str">
        <f>Resultatlista!S21</f>
        <v/>
      </c>
      <c r="N19" s="74" t="str">
        <f>Resultatlista!T21</f>
        <v/>
      </c>
      <c r="O19" s="73" t="str">
        <f>Resultatlista!U21</f>
        <v/>
      </c>
      <c r="P19" s="84" t="str">
        <f>Resultatlista!X21</f>
        <v/>
      </c>
      <c r="Q19" s="85" t="str">
        <f>Resultatlista!Y21</f>
        <v/>
      </c>
    </row>
    <row r="20" spans="2:17" ht="21" customHeight="1">
      <c r="B20" s="88" t="str">
        <f>Resultatlista!B22</f>
        <v/>
      </c>
      <c r="C20" s="89" t="str">
        <f>Resultatlista!C22</f>
        <v/>
      </c>
      <c r="D20" s="14" t="str">
        <f>Resultatlista!D22</f>
        <v/>
      </c>
      <c r="E20" s="15" t="str">
        <f>Resultatlista!E22</f>
        <v/>
      </c>
      <c r="F20" s="83" t="str">
        <f>Resultatlista!F22</f>
        <v/>
      </c>
      <c r="G20" s="81" t="str">
        <f>Resultatlista!I22</f>
        <v/>
      </c>
      <c r="H20" s="74" t="str">
        <f>Resultatlista!J22</f>
        <v/>
      </c>
      <c r="I20" s="73" t="str">
        <f>Resultatlista!K22</f>
        <v/>
      </c>
      <c r="J20" s="84" t="str">
        <f>Resultatlista!N22</f>
        <v/>
      </c>
      <c r="K20" s="85" t="str">
        <f>Resultatlista!O22</f>
        <v/>
      </c>
      <c r="L20" s="83" t="str">
        <f>Resultatlista!P22</f>
        <v/>
      </c>
      <c r="M20" s="81" t="str">
        <f>Resultatlista!S22</f>
        <v/>
      </c>
      <c r="N20" s="74" t="str">
        <f>Resultatlista!T22</f>
        <v/>
      </c>
      <c r="O20" s="73" t="str">
        <f>Resultatlista!U22</f>
        <v/>
      </c>
      <c r="P20" s="84" t="str">
        <f>Resultatlista!X22</f>
        <v/>
      </c>
      <c r="Q20" s="85" t="str">
        <f>Resultatlista!Y22</f>
        <v/>
      </c>
    </row>
    <row r="21" spans="2:17" ht="21" customHeight="1">
      <c r="B21" s="88" t="str">
        <f>Resultatlista!B23</f>
        <v/>
      </c>
      <c r="C21" s="89" t="str">
        <f>Resultatlista!C23</f>
        <v/>
      </c>
      <c r="D21" s="14" t="str">
        <f>Resultatlista!D23</f>
        <v/>
      </c>
      <c r="E21" s="15" t="str">
        <f>Resultatlista!E23</f>
        <v/>
      </c>
      <c r="F21" s="83" t="str">
        <f>Resultatlista!F23</f>
        <v/>
      </c>
      <c r="G21" s="81" t="str">
        <f>Resultatlista!I23</f>
        <v/>
      </c>
      <c r="H21" s="74" t="str">
        <f>Resultatlista!J23</f>
        <v/>
      </c>
      <c r="I21" s="73" t="str">
        <f>Resultatlista!K23</f>
        <v/>
      </c>
      <c r="J21" s="84" t="str">
        <f>Resultatlista!N23</f>
        <v/>
      </c>
      <c r="K21" s="85" t="str">
        <f>Resultatlista!O23</f>
        <v/>
      </c>
      <c r="L21" s="83" t="str">
        <f>Resultatlista!P23</f>
        <v/>
      </c>
      <c r="M21" s="81" t="str">
        <f>Resultatlista!S23</f>
        <v/>
      </c>
      <c r="N21" s="74" t="str">
        <f>Resultatlista!T23</f>
        <v/>
      </c>
      <c r="O21" s="73" t="str">
        <f>Resultatlista!U23</f>
        <v/>
      </c>
      <c r="P21" s="84" t="str">
        <f>Resultatlista!X23</f>
        <v/>
      </c>
      <c r="Q21" s="85" t="str">
        <f>Resultatlista!Y23</f>
        <v/>
      </c>
    </row>
    <row r="22" spans="2:17" ht="21" customHeight="1">
      <c r="B22" s="88" t="str">
        <f>Resultatlista!B24</f>
        <v/>
      </c>
      <c r="C22" s="89" t="str">
        <f>Resultatlista!C24</f>
        <v/>
      </c>
      <c r="D22" s="14" t="str">
        <f>Resultatlista!D24</f>
        <v/>
      </c>
      <c r="E22" s="15" t="str">
        <f>Resultatlista!E24</f>
        <v/>
      </c>
      <c r="F22" s="83" t="str">
        <f>Resultatlista!F24</f>
        <v/>
      </c>
      <c r="G22" s="81" t="str">
        <f>Resultatlista!I24</f>
        <v/>
      </c>
      <c r="H22" s="74" t="str">
        <f>Resultatlista!J24</f>
        <v/>
      </c>
      <c r="I22" s="73" t="str">
        <f>Resultatlista!K24</f>
        <v/>
      </c>
      <c r="J22" s="84" t="str">
        <f>Resultatlista!N24</f>
        <v/>
      </c>
      <c r="K22" s="85" t="str">
        <f>Resultatlista!O24</f>
        <v/>
      </c>
      <c r="L22" s="83" t="str">
        <f>Resultatlista!P24</f>
        <v/>
      </c>
      <c r="M22" s="81" t="str">
        <f>Resultatlista!S24</f>
        <v/>
      </c>
      <c r="N22" s="74" t="str">
        <f>Resultatlista!T24</f>
        <v/>
      </c>
      <c r="O22" s="73" t="str">
        <f>Resultatlista!U24</f>
        <v/>
      </c>
      <c r="P22" s="84" t="str">
        <f>Resultatlista!X24</f>
        <v/>
      </c>
      <c r="Q22" s="85" t="str">
        <f>Resultatlista!Y24</f>
        <v/>
      </c>
    </row>
    <row r="23" spans="2:17" ht="21" customHeight="1">
      <c r="B23" s="88" t="str">
        <f>Resultatlista!B25</f>
        <v/>
      </c>
      <c r="C23" s="89" t="str">
        <f>Resultatlista!C25</f>
        <v/>
      </c>
      <c r="D23" s="14" t="str">
        <f>Resultatlista!D25</f>
        <v/>
      </c>
      <c r="E23" s="15" t="str">
        <f>Resultatlista!E25</f>
        <v/>
      </c>
      <c r="F23" s="83" t="str">
        <f>Resultatlista!F25</f>
        <v/>
      </c>
      <c r="G23" s="81" t="str">
        <f>Resultatlista!I25</f>
        <v/>
      </c>
      <c r="H23" s="74" t="str">
        <f>Resultatlista!J25</f>
        <v/>
      </c>
      <c r="I23" s="73" t="str">
        <f>Resultatlista!K25</f>
        <v/>
      </c>
      <c r="J23" s="84" t="str">
        <f>Resultatlista!N25</f>
        <v/>
      </c>
      <c r="K23" s="85" t="str">
        <f>Resultatlista!O25</f>
        <v/>
      </c>
      <c r="L23" s="83" t="str">
        <f>Resultatlista!P25</f>
        <v/>
      </c>
      <c r="M23" s="81" t="str">
        <f>Resultatlista!S25</f>
        <v/>
      </c>
      <c r="N23" s="74" t="str">
        <f>Resultatlista!T25</f>
        <v/>
      </c>
      <c r="O23" s="73" t="str">
        <f>Resultatlista!U25</f>
        <v/>
      </c>
      <c r="P23" s="84" t="str">
        <f>Resultatlista!X25</f>
        <v/>
      </c>
      <c r="Q23" s="85" t="str">
        <f>Resultatlista!Y25</f>
        <v/>
      </c>
    </row>
    <row r="24" spans="2:17" ht="21" customHeight="1">
      <c r="B24" s="88" t="str">
        <f>Resultatlista!B26</f>
        <v/>
      </c>
      <c r="C24" s="89" t="str">
        <f>Resultatlista!C26</f>
        <v/>
      </c>
      <c r="D24" s="14" t="str">
        <f>Resultatlista!D26</f>
        <v/>
      </c>
      <c r="E24" s="15" t="str">
        <f>Resultatlista!E26</f>
        <v/>
      </c>
      <c r="F24" s="83" t="str">
        <f>Resultatlista!F26</f>
        <v/>
      </c>
      <c r="G24" s="81" t="str">
        <f>Resultatlista!I26</f>
        <v/>
      </c>
      <c r="H24" s="74" t="str">
        <f>Resultatlista!J26</f>
        <v/>
      </c>
      <c r="I24" s="73" t="str">
        <f>Resultatlista!K26</f>
        <v/>
      </c>
      <c r="J24" s="84" t="str">
        <f>Resultatlista!N26</f>
        <v/>
      </c>
      <c r="K24" s="85" t="str">
        <f>Resultatlista!O26</f>
        <v/>
      </c>
      <c r="L24" s="83" t="str">
        <f>Resultatlista!P26</f>
        <v/>
      </c>
      <c r="M24" s="81" t="str">
        <f>Resultatlista!S26</f>
        <v/>
      </c>
      <c r="N24" s="74" t="str">
        <f>Resultatlista!T26</f>
        <v/>
      </c>
      <c r="O24" s="73" t="str">
        <f>Resultatlista!U26</f>
        <v/>
      </c>
      <c r="P24" s="84" t="str">
        <f>Resultatlista!X26</f>
        <v/>
      </c>
      <c r="Q24" s="85" t="str">
        <f>Resultatlista!Y26</f>
        <v/>
      </c>
    </row>
    <row r="25" spans="2:17" ht="21" customHeight="1">
      <c r="B25" s="88" t="str">
        <f>Resultatlista!B27</f>
        <v/>
      </c>
      <c r="C25" s="89" t="str">
        <f>Resultatlista!C27</f>
        <v/>
      </c>
      <c r="D25" s="14" t="str">
        <f>Resultatlista!D27</f>
        <v/>
      </c>
      <c r="E25" s="15" t="str">
        <f>Resultatlista!E27</f>
        <v/>
      </c>
      <c r="F25" s="83" t="str">
        <f>Resultatlista!F27</f>
        <v/>
      </c>
      <c r="G25" s="81" t="str">
        <f>Resultatlista!I27</f>
        <v/>
      </c>
      <c r="H25" s="74" t="str">
        <f>Resultatlista!J27</f>
        <v/>
      </c>
      <c r="I25" s="73" t="str">
        <f>Resultatlista!K27</f>
        <v/>
      </c>
      <c r="J25" s="84" t="str">
        <f>Resultatlista!N27</f>
        <v/>
      </c>
      <c r="K25" s="85" t="str">
        <f>Resultatlista!O27</f>
        <v/>
      </c>
      <c r="L25" s="83" t="str">
        <f>Resultatlista!P27</f>
        <v/>
      </c>
      <c r="M25" s="81" t="str">
        <f>Resultatlista!S27</f>
        <v/>
      </c>
      <c r="N25" s="74" t="str">
        <f>Resultatlista!T27</f>
        <v/>
      </c>
      <c r="O25" s="73" t="str">
        <f>Resultatlista!U27</f>
        <v/>
      </c>
      <c r="P25" s="84" t="str">
        <f>Resultatlista!X27</f>
        <v/>
      </c>
      <c r="Q25" s="85" t="str">
        <f>Resultatlista!Y27</f>
        <v/>
      </c>
    </row>
    <row r="26" spans="2:17" ht="21" customHeight="1">
      <c r="B26" s="88" t="str">
        <f>Resultatlista!B28</f>
        <v/>
      </c>
      <c r="C26" s="89" t="str">
        <f>Resultatlista!C28</f>
        <v/>
      </c>
      <c r="D26" s="14" t="str">
        <f>Resultatlista!D28</f>
        <v/>
      </c>
      <c r="E26" s="15" t="str">
        <f>Resultatlista!E28</f>
        <v/>
      </c>
      <c r="F26" s="83" t="str">
        <f>Resultatlista!F28</f>
        <v/>
      </c>
      <c r="G26" s="81" t="str">
        <f>Resultatlista!I28</f>
        <v/>
      </c>
      <c r="H26" s="74" t="str">
        <f>Resultatlista!J28</f>
        <v/>
      </c>
      <c r="I26" s="73" t="str">
        <f>Resultatlista!K28</f>
        <v/>
      </c>
      <c r="J26" s="84" t="str">
        <f>Resultatlista!N28</f>
        <v/>
      </c>
      <c r="K26" s="85" t="str">
        <f>Resultatlista!O28</f>
        <v/>
      </c>
      <c r="L26" s="83" t="str">
        <f>Resultatlista!P28</f>
        <v/>
      </c>
      <c r="M26" s="81" t="str">
        <f>Resultatlista!S28</f>
        <v/>
      </c>
      <c r="N26" s="74" t="str">
        <f>Resultatlista!T28</f>
        <v/>
      </c>
      <c r="O26" s="73" t="str">
        <f>Resultatlista!U28</f>
        <v/>
      </c>
      <c r="P26" s="84" t="str">
        <f>Resultatlista!X28</f>
        <v/>
      </c>
      <c r="Q26" s="85" t="str">
        <f>Resultatlista!Y28</f>
        <v/>
      </c>
    </row>
    <row r="27" spans="2:17" ht="21" customHeight="1">
      <c r="B27" s="88" t="str">
        <f>Resultatlista!B29</f>
        <v/>
      </c>
      <c r="C27" s="89" t="str">
        <f>Resultatlista!C29</f>
        <v/>
      </c>
      <c r="D27" s="14" t="str">
        <f>Resultatlista!D29</f>
        <v/>
      </c>
      <c r="E27" s="15" t="str">
        <f>Resultatlista!E29</f>
        <v/>
      </c>
      <c r="F27" s="83" t="str">
        <f>Resultatlista!F29</f>
        <v/>
      </c>
      <c r="G27" s="81" t="str">
        <f>Resultatlista!I29</f>
        <v/>
      </c>
      <c r="H27" s="74" t="str">
        <f>Resultatlista!J29</f>
        <v/>
      </c>
      <c r="I27" s="73" t="str">
        <f>Resultatlista!K29</f>
        <v/>
      </c>
      <c r="J27" s="84" t="str">
        <f>Resultatlista!N29</f>
        <v/>
      </c>
      <c r="K27" s="85" t="str">
        <f>Resultatlista!O29</f>
        <v/>
      </c>
      <c r="L27" s="83" t="str">
        <f>Resultatlista!P29</f>
        <v/>
      </c>
      <c r="M27" s="81" t="str">
        <f>Resultatlista!S29</f>
        <v/>
      </c>
      <c r="N27" s="74" t="str">
        <f>Resultatlista!T29</f>
        <v/>
      </c>
      <c r="O27" s="73" t="str">
        <f>Resultatlista!U29</f>
        <v/>
      </c>
      <c r="P27" s="84" t="str">
        <f>Resultatlista!X29</f>
        <v/>
      </c>
      <c r="Q27" s="85" t="str">
        <f>Resultatlista!Y29</f>
        <v/>
      </c>
    </row>
    <row r="28" spans="2:17" ht="21" customHeight="1">
      <c r="B28" s="88" t="str">
        <f>Resultatlista!B30</f>
        <v/>
      </c>
      <c r="C28" s="89" t="str">
        <f>Resultatlista!C30</f>
        <v/>
      </c>
      <c r="D28" s="14" t="str">
        <f>Resultatlista!D30</f>
        <v/>
      </c>
      <c r="E28" s="15" t="str">
        <f>Resultatlista!E30</f>
        <v/>
      </c>
      <c r="F28" s="83" t="str">
        <f>Resultatlista!F30</f>
        <v/>
      </c>
      <c r="G28" s="81" t="str">
        <f>Resultatlista!I30</f>
        <v/>
      </c>
      <c r="H28" s="74" t="str">
        <f>Resultatlista!J30</f>
        <v/>
      </c>
      <c r="I28" s="73" t="str">
        <f>Resultatlista!K30</f>
        <v/>
      </c>
      <c r="J28" s="84" t="str">
        <f>Resultatlista!N30</f>
        <v/>
      </c>
      <c r="K28" s="85" t="str">
        <f>Resultatlista!O30</f>
        <v/>
      </c>
      <c r="L28" s="83" t="str">
        <f>Resultatlista!P30</f>
        <v/>
      </c>
      <c r="M28" s="81" t="str">
        <f>Resultatlista!S30</f>
        <v/>
      </c>
      <c r="N28" s="74" t="str">
        <f>Resultatlista!T30</f>
        <v/>
      </c>
      <c r="O28" s="73" t="str">
        <f>Resultatlista!U30</f>
        <v/>
      </c>
      <c r="P28" s="84" t="str">
        <f>Resultatlista!X30</f>
        <v/>
      </c>
      <c r="Q28" s="85" t="str">
        <f>Resultatlista!Y30</f>
        <v/>
      </c>
    </row>
    <row r="29" spans="2:17" ht="21" customHeight="1">
      <c r="B29" s="88" t="str">
        <f>Resultatlista!B31</f>
        <v/>
      </c>
      <c r="C29" s="89" t="str">
        <f>Resultatlista!C31</f>
        <v/>
      </c>
      <c r="D29" s="14" t="str">
        <f>Resultatlista!D31</f>
        <v/>
      </c>
      <c r="E29" s="15" t="str">
        <f>Resultatlista!E31</f>
        <v/>
      </c>
      <c r="F29" s="83" t="str">
        <f>Resultatlista!F31</f>
        <v/>
      </c>
      <c r="G29" s="81" t="str">
        <f>Resultatlista!I31</f>
        <v/>
      </c>
      <c r="H29" s="74" t="str">
        <f>Resultatlista!J31</f>
        <v/>
      </c>
      <c r="I29" s="73" t="str">
        <f>Resultatlista!K31</f>
        <v/>
      </c>
      <c r="J29" s="84" t="str">
        <f>Resultatlista!N31</f>
        <v/>
      </c>
      <c r="K29" s="85" t="str">
        <f>Resultatlista!O31</f>
        <v/>
      </c>
      <c r="L29" s="83" t="str">
        <f>Resultatlista!P31</f>
        <v/>
      </c>
      <c r="M29" s="81" t="str">
        <f>Resultatlista!S31</f>
        <v/>
      </c>
      <c r="N29" s="74" t="str">
        <f>Resultatlista!T31</f>
        <v/>
      </c>
      <c r="O29" s="73" t="str">
        <f>Resultatlista!U31</f>
        <v/>
      </c>
      <c r="P29" s="84" t="str">
        <f>Resultatlista!X31</f>
        <v/>
      </c>
      <c r="Q29" s="85" t="str">
        <f>Resultatlista!Y31</f>
        <v/>
      </c>
    </row>
    <row r="30" spans="2:17" ht="21" customHeight="1">
      <c r="B30" s="88" t="str">
        <f>Resultatlista!B32</f>
        <v/>
      </c>
      <c r="C30" s="89" t="str">
        <f>Resultatlista!C32</f>
        <v/>
      </c>
      <c r="D30" s="14" t="str">
        <f>Resultatlista!D32</f>
        <v/>
      </c>
      <c r="E30" s="15" t="str">
        <f>Resultatlista!E32</f>
        <v/>
      </c>
      <c r="F30" s="83" t="str">
        <f>Resultatlista!F32</f>
        <v/>
      </c>
      <c r="G30" s="81" t="str">
        <f>Resultatlista!I32</f>
        <v/>
      </c>
      <c r="H30" s="74" t="str">
        <f>Resultatlista!J32</f>
        <v/>
      </c>
      <c r="I30" s="73" t="str">
        <f>Resultatlista!K32</f>
        <v/>
      </c>
      <c r="J30" s="84" t="str">
        <f>Resultatlista!N32</f>
        <v/>
      </c>
      <c r="K30" s="85" t="str">
        <f>Resultatlista!O32</f>
        <v/>
      </c>
      <c r="L30" s="83" t="str">
        <f>Resultatlista!P32</f>
        <v/>
      </c>
      <c r="M30" s="81" t="str">
        <f>Resultatlista!S32</f>
        <v/>
      </c>
      <c r="N30" s="74" t="str">
        <f>Resultatlista!T32</f>
        <v/>
      </c>
      <c r="O30" s="73" t="str">
        <f>Resultatlista!U32</f>
        <v/>
      </c>
      <c r="P30" s="84" t="str">
        <f>Resultatlista!X32</f>
        <v/>
      </c>
      <c r="Q30" s="85" t="str">
        <f>Resultatlista!Y32</f>
        <v/>
      </c>
    </row>
    <row r="31" spans="2:17" ht="21" customHeight="1">
      <c r="B31" s="88" t="str">
        <f>Resultatlista!B33</f>
        <v/>
      </c>
      <c r="C31" s="89" t="str">
        <f>Resultatlista!C33</f>
        <v/>
      </c>
      <c r="D31" s="14" t="str">
        <f>Resultatlista!D33</f>
        <v/>
      </c>
      <c r="E31" s="15" t="str">
        <f>Resultatlista!E33</f>
        <v/>
      </c>
      <c r="F31" s="83" t="str">
        <f>Resultatlista!F33</f>
        <v/>
      </c>
      <c r="G31" s="81" t="str">
        <f>Resultatlista!I33</f>
        <v/>
      </c>
      <c r="H31" s="74" t="str">
        <f>Resultatlista!J33</f>
        <v/>
      </c>
      <c r="I31" s="73" t="str">
        <f>Resultatlista!K33</f>
        <v/>
      </c>
      <c r="J31" s="84" t="str">
        <f>Resultatlista!N33</f>
        <v/>
      </c>
      <c r="K31" s="85" t="str">
        <f>Resultatlista!O33</f>
        <v/>
      </c>
      <c r="L31" s="83" t="str">
        <f>Resultatlista!P33</f>
        <v/>
      </c>
      <c r="M31" s="81" t="str">
        <f>Resultatlista!S33</f>
        <v/>
      </c>
      <c r="N31" s="74" t="str">
        <f>Resultatlista!T33</f>
        <v/>
      </c>
      <c r="O31" s="73" t="str">
        <f>Resultatlista!U33</f>
        <v/>
      </c>
      <c r="P31" s="84" t="str">
        <f>Resultatlista!X33</f>
        <v/>
      </c>
      <c r="Q31" s="85" t="str">
        <f>Resultatlista!Y33</f>
        <v/>
      </c>
    </row>
    <row r="32" spans="2:17" ht="21" customHeight="1">
      <c r="B32" s="88" t="str">
        <f>Resultatlista!B34</f>
        <v/>
      </c>
      <c r="C32" s="89" t="str">
        <f>Resultatlista!C34</f>
        <v/>
      </c>
      <c r="D32" s="14" t="str">
        <f>Resultatlista!D34</f>
        <v/>
      </c>
      <c r="E32" s="15" t="str">
        <f>Resultatlista!E34</f>
        <v/>
      </c>
      <c r="F32" s="83" t="str">
        <f>Resultatlista!F34</f>
        <v/>
      </c>
      <c r="G32" s="81" t="str">
        <f>Resultatlista!I34</f>
        <v/>
      </c>
      <c r="H32" s="74" t="str">
        <f>Resultatlista!J34</f>
        <v/>
      </c>
      <c r="I32" s="73" t="str">
        <f>Resultatlista!K34</f>
        <v/>
      </c>
      <c r="J32" s="84" t="str">
        <f>Resultatlista!N34</f>
        <v/>
      </c>
      <c r="K32" s="85" t="str">
        <f>Resultatlista!O34</f>
        <v/>
      </c>
      <c r="L32" s="83" t="str">
        <f>Resultatlista!P34</f>
        <v/>
      </c>
      <c r="M32" s="81" t="str">
        <f>Resultatlista!S34</f>
        <v/>
      </c>
      <c r="N32" s="74" t="str">
        <f>Resultatlista!T34</f>
        <v/>
      </c>
      <c r="O32" s="73" t="str">
        <f>Resultatlista!U34</f>
        <v/>
      </c>
      <c r="P32" s="84" t="str">
        <f>Resultatlista!X34</f>
        <v/>
      </c>
      <c r="Q32" s="85" t="str">
        <f>Resultatlista!Y34</f>
        <v/>
      </c>
    </row>
    <row r="33" spans="2:17" ht="21" customHeight="1">
      <c r="B33" s="88" t="str">
        <f>Resultatlista!B35</f>
        <v/>
      </c>
      <c r="C33" s="89" t="str">
        <f>Resultatlista!C35</f>
        <v/>
      </c>
      <c r="D33" s="14" t="str">
        <f>Resultatlista!D35</f>
        <v/>
      </c>
      <c r="E33" s="15" t="str">
        <f>Resultatlista!E35</f>
        <v/>
      </c>
      <c r="F33" s="83" t="str">
        <f>Resultatlista!F35</f>
        <v/>
      </c>
      <c r="G33" s="81" t="str">
        <f>Resultatlista!I35</f>
        <v/>
      </c>
      <c r="H33" s="74" t="str">
        <f>Resultatlista!J35</f>
        <v/>
      </c>
      <c r="I33" s="73" t="str">
        <f>Resultatlista!K35</f>
        <v/>
      </c>
      <c r="J33" s="84" t="str">
        <f>Resultatlista!N35</f>
        <v/>
      </c>
      <c r="K33" s="85" t="str">
        <f>Resultatlista!O35</f>
        <v/>
      </c>
      <c r="L33" s="83" t="str">
        <f>Resultatlista!P35</f>
        <v/>
      </c>
      <c r="M33" s="81" t="str">
        <f>Resultatlista!S35</f>
        <v/>
      </c>
      <c r="N33" s="74" t="str">
        <f>Resultatlista!T35</f>
        <v/>
      </c>
      <c r="O33" s="73" t="str">
        <f>Resultatlista!U35</f>
        <v/>
      </c>
      <c r="P33" s="84" t="str">
        <f>Resultatlista!X35</f>
        <v/>
      </c>
      <c r="Q33" s="85" t="str">
        <f>Resultatlista!Y35</f>
        <v/>
      </c>
    </row>
    <row r="34" spans="2:17" ht="21" customHeight="1">
      <c r="B34" s="88" t="str">
        <f>Resultatlista!B36</f>
        <v/>
      </c>
      <c r="C34" s="89" t="str">
        <f>Resultatlista!C36</f>
        <v/>
      </c>
      <c r="D34" s="14" t="str">
        <f>Resultatlista!D36</f>
        <v/>
      </c>
      <c r="E34" s="15" t="str">
        <f>Resultatlista!E36</f>
        <v/>
      </c>
      <c r="F34" s="83" t="str">
        <f>Resultatlista!F36</f>
        <v/>
      </c>
      <c r="G34" s="81" t="str">
        <f>Resultatlista!I36</f>
        <v/>
      </c>
      <c r="H34" s="74" t="str">
        <f>Resultatlista!J36</f>
        <v/>
      </c>
      <c r="I34" s="73" t="str">
        <f>Resultatlista!K36</f>
        <v/>
      </c>
      <c r="J34" s="84" t="str">
        <f>Resultatlista!N36</f>
        <v/>
      </c>
      <c r="K34" s="85" t="str">
        <f>Resultatlista!O36</f>
        <v/>
      </c>
      <c r="L34" s="83" t="str">
        <f>Resultatlista!P36</f>
        <v/>
      </c>
      <c r="M34" s="81" t="str">
        <f>Resultatlista!S36</f>
        <v/>
      </c>
      <c r="N34" s="74" t="str">
        <f>Resultatlista!T36</f>
        <v/>
      </c>
      <c r="O34" s="73" t="str">
        <f>Resultatlista!U36</f>
        <v/>
      </c>
      <c r="P34" s="84" t="str">
        <f>Resultatlista!X36</f>
        <v/>
      </c>
      <c r="Q34" s="85" t="str">
        <f>Resultatlista!Y36</f>
        <v/>
      </c>
    </row>
    <row r="35" spans="2:17" ht="21" customHeight="1">
      <c r="B35" s="88" t="str">
        <f>Resultatlista!B37</f>
        <v/>
      </c>
      <c r="C35" s="89" t="str">
        <f>Resultatlista!C37</f>
        <v/>
      </c>
      <c r="D35" s="14" t="str">
        <f>Resultatlista!D37</f>
        <v/>
      </c>
      <c r="E35" s="15" t="str">
        <f>Resultatlista!E37</f>
        <v/>
      </c>
      <c r="F35" s="83" t="str">
        <f>Resultatlista!F37</f>
        <v/>
      </c>
      <c r="G35" s="81" t="str">
        <f>Resultatlista!I37</f>
        <v/>
      </c>
      <c r="H35" s="74" t="str">
        <f>Resultatlista!J37</f>
        <v/>
      </c>
      <c r="I35" s="73" t="str">
        <f>Resultatlista!K37</f>
        <v/>
      </c>
      <c r="J35" s="84" t="str">
        <f>Resultatlista!N37</f>
        <v/>
      </c>
      <c r="K35" s="85" t="str">
        <f>Resultatlista!O37</f>
        <v/>
      </c>
      <c r="L35" s="83" t="str">
        <f>Resultatlista!P37</f>
        <v/>
      </c>
      <c r="M35" s="81" t="str">
        <f>Resultatlista!S37</f>
        <v/>
      </c>
      <c r="N35" s="74" t="str">
        <f>Resultatlista!T37</f>
        <v/>
      </c>
      <c r="O35" s="73" t="str">
        <f>Resultatlista!U37</f>
        <v/>
      </c>
      <c r="P35" s="84" t="str">
        <f>Resultatlista!X37</f>
        <v/>
      </c>
      <c r="Q35" s="85" t="str">
        <f>Resultatlista!Y37</f>
        <v/>
      </c>
    </row>
    <row r="36" spans="2:17" ht="21" customHeight="1">
      <c r="B36" s="88" t="str">
        <f>Resultatlista!B38</f>
        <v/>
      </c>
      <c r="C36" s="89" t="str">
        <f>Resultatlista!C38</f>
        <v/>
      </c>
      <c r="D36" s="14" t="str">
        <f>Resultatlista!D38</f>
        <v/>
      </c>
      <c r="E36" s="15" t="str">
        <f>Resultatlista!E38</f>
        <v/>
      </c>
      <c r="F36" s="83" t="str">
        <f>Resultatlista!F38</f>
        <v/>
      </c>
      <c r="G36" s="81" t="str">
        <f>Resultatlista!I38</f>
        <v/>
      </c>
      <c r="H36" s="74" t="str">
        <f>Resultatlista!J38</f>
        <v/>
      </c>
      <c r="I36" s="73" t="str">
        <f>Resultatlista!K38</f>
        <v/>
      </c>
      <c r="J36" s="84" t="str">
        <f>Resultatlista!N38</f>
        <v/>
      </c>
      <c r="K36" s="85" t="str">
        <f>Resultatlista!O38</f>
        <v/>
      </c>
      <c r="L36" s="83" t="str">
        <f>Resultatlista!P38</f>
        <v/>
      </c>
      <c r="M36" s="81" t="str">
        <f>Resultatlista!S38</f>
        <v/>
      </c>
      <c r="N36" s="74" t="str">
        <f>Resultatlista!T38</f>
        <v/>
      </c>
      <c r="O36" s="73" t="str">
        <f>Resultatlista!U38</f>
        <v/>
      </c>
      <c r="P36" s="84" t="str">
        <f>Resultatlista!X38</f>
        <v/>
      </c>
      <c r="Q36" s="85" t="str">
        <f>Resultatlista!Y38</f>
        <v/>
      </c>
    </row>
    <row r="37" spans="2:17" ht="21" customHeight="1">
      <c r="B37" s="88" t="str">
        <f>Resultatlista!B39</f>
        <v/>
      </c>
      <c r="C37" s="89" t="str">
        <f>Resultatlista!C39</f>
        <v/>
      </c>
      <c r="D37" s="14" t="str">
        <f>Resultatlista!D39</f>
        <v/>
      </c>
      <c r="E37" s="15" t="str">
        <f>Resultatlista!E39</f>
        <v/>
      </c>
      <c r="F37" s="83" t="str">
        <f>Resultatlista!F39</f>
        <v/>
      </c>
      <c r="G37" s="81" t="str">
        <f>Resultatlista!I39</f>
        <v/>
      </c>
      <c r="H37" s="74" t="str">
        <f>Resultatlista!J39</f>
        <v/>
      </c>
      <c r="I37" s="73" t="str">
        <f>Resultatlista!K39</f>
        <v/>
      </c>
      <c r="J37" s="84" t="str">
        <f>Resultatlista!N39</f>
        <v/>
      </c>
      <c r="K37" s="85" t="str">
        <f>Resultatlista!O39</f>
        <v/>
      </c>
      <c r="L37" s="83" t="str">
        <f>Resultatlista!P39</f>
        <v/>
      </c>
      <c r="M37" s="81" t="str">
        <f>Resultatlista!S39</f>
        <v/>
      </c>
      <c r="N37" s="74" t="str">
        <f>Resultatlista!T39</f>
        <v/>
      </c>
      <c r="O37" s="73" t="str">
        <f>Resultatlista!U39</f>
        <v/>
      </c>
      <c r="P37" s="84" t="str">
        <f>Resultatlista!X39</f>
        <v/>
      </c>
      <c r="Q37" s="85" t="str">
        <f>Resultatlista!Y39</f>
        <v/>
      </c>
    </row>
    <row r="38" spans="2:17" ht="21" customHeight="1">
      <c r="B38" s="88" t="str">
        <f>Resultatlista!B40</f>
        <v/>
      </c>
      <c r="C38" s="89" t="str">
        <f>Resultatlista!C40</f>
        <v/>
      </c>
      <c r="D38" s="14" t="str">
        <f>Resultatlista!D40</f>
        <v/>
      </c>
      <c r="E38" s="15" t="str">
        <f>Resultatlista!E40</f>
        <v/>
      </c>
      <c r="F38" s="83" t="str">
        <f>Resultatlista!F40</f>
        <v/>
      </c>
      <c r="G38" s="81" t="str">
        <f>Resultatlista!I40</f>
        <v/>
      </c>
      <c r="H38" s="74" t="str">
        <f>Resultatlista!J40</f>
        <v/>
      </c>
      <c r="I38" s="73" t="str">
        <f>Resultatlista!K40</f>
        <v/>
      </c>
      <c r="J38" s="84" t="str">
        <f>Resultatlista!N40</f>
        <v/>
      </c>
      <c r="K38" s="85" t="str">
        <f>Resultatlista!O40</f>
        <v/>
      </c>
      <c r="L38" s="83" t="str">
        <f>Resultatlista!P40</f>
        <v/>
      </c>
      <c r="M38" s="81" t="str">
        <f>Resultatlista!S40</f>
        <v/>
      </c>
      <c r="N38" s="74" t="str">
        <f>Resultatlista!T40</f>
        <v/>
      </c>
      <c r="O38" s="73" t="str">
        <f>Resultatlista!U40</f>
        <v/>
      </c>
      <c r="P38" s="84" t="str">
        <f>Resultatlista!X40</f>
        <v/>
      </c>
      <c r="Q38" s="85" t="str">
        <f>Resultatlista!Y40</f>
        <v/>
      </c>
    </row>
    <row r="39" spans="2:17" s="51" customFormat="1" ht="21" customHeight="1">
      <c r="B39" s="88" t="str">
        <f>Resultatlista!B41</f>
        <v/>
      </c>
      <c r="C39" s="89" t="str">
        <f>Resultatlista!C41</f>
        <v/>
      </c>
      <c r="D39" s="14" t="str">
        <f>Resultatlista!D41</f>
        <v/>
      </c>
      <c r="E39" s="15" t="str">
        <f>Resultatlista!E41</f>
        <v/>
      </c>
      <c r="F39" s="83" t="str">
        <f>Resultatlista!F41</f>
        <v/>
      </c>
      <c r="G39" s="81" t="str">
        <f>Resultatlista!I41</f>
        <v/>
      </c>
      <c r="H39" s="74" t="str">
        <f>Resultatlista!J41</f>
        <v/>
      </c>
      <c r="I39" s="73" t="str">
        <f>Resultatlista!K41</f>
        <v/>
      </c>
      <c r="J39" s="84" t="str">
        <f>Resultatlista!N41</f>
        <v/>
      </c>
      <c r="K39" s="85" t="str">
        <f>Resultatlista!O41</f>
        <v/>
      </c>
      <c r="L39" s="83" t="str">
        <f>Resultatlista!P41</f>
        <v/>
      </c>
      <c r="M39" s="81" t="str">
        <f>Resultatlista!S41</f>
        <v/>
      </c>
      <c r="N39" s="74" t="str">
        <f>Resultatlista!T41</f>
        <v/>
      </c>
      <c r="O39" s="73" t="str">
        <f>Resultatlista!U41</f>
        <v/>
      </c>
      <c r="P39" s="84" t="str">
        <f>Resultatlista!X41</f>
        <v/>
      </c>
      <c r="Q39" s="85" t="str">
        <f>Resultatlista!Y41</f>
        <v/>
      </c>
    </row>
    <row r="40" spans="2:17" ht="21" customHeight="1">
      <c r="B40" s="88" t="str">
        <f>Resultatlista!B42</f>
        <v/>
      </c>
      <c r="C40" s="89" t="str">
        <f>Resultatlista!C42</f>
        <v/>
      </c>
      <c r="D40" s="14" t="str">
        <f>Resultatlista!D42</f>
        <v/>
      </c>
      <c r="E40" s="15" t="str">
        <f>Resultatlista!E42</f>
        <v/>
      </c>
      <c r="F40" s="83" t="str">
        <f>Resultatlista!F42</f>
        <v/>
      </c>
      <c r="G40" s="81" t="str">
        <f>Resultatlista!I42</f>
        <v/>
      </c>
      <c r="H40" s="74" t="str">
        <f>Resultatlista!J42</f>
        <v/>
      </c>
      <c r="I40" s="73" t="str">
        <f>Resultatlista!K42</f>
        <v/>
      </c>
      <c r="J40" s="84" t="str">
        <f>Resultatlista!N42</f>
        <v/>
      </c>
      <c r="K40" s="85" t="str">
        <f>Resultatlista!O42</f>
        <v/>
      </c>
      <c r="L40" s="83" t="str">
        <f>Resultatlista!P42</f>
        <v/>
      </c>
      <c r="M40" s="81" t="str">
        <f>Resultatlista!S42</f>
        <v/>
      </c>
      <c r="N40" s="74" t="str">
        <f>Resultatlista!T42</f>
        <v/>
      </c>
      <c r="O40" s="73" t="str">
        <f>Resultatlista!U42</f>
        <v/>
      </c>
      <c r="P40" s="84" t="str">
        <f>Resultatlista!X42</f>
        <v/>
      </c>
      <c r="Q40" s="85" t="str">
        <f>Resultatlista!Y42</f>
        <v/>
      </c>
    </row>
    <row r="41" spans="2:17" ht="21" customHeight="1">
      <c r="B41" s="88" t="str">
        <f>Resultatlista!B43</f>
        <v/>
      </c>
      <c r="C41" s="89" t="str">
        <f>Resultatlista!C43</f>
        <v/>
      </c>
      <c r="D41" s="14" t="str">
        <f>Resultatlista!D43</f>
        <v/>
      </c>
      <c r="E41" s="15" t="str">
        <f>Resultatlista!E43</f>
        <v/>
      </c>
      <c r="F41" s="83" t="str">
        <f>Resultatlista!F43</f>
        <v/>
      </c>
      <c r="G41" s="81" t="str">
        <f>Resultatlista!I43</f>
        <v/>
      </c>
      <c r="H41" s="74" t="str">
        <f>Resultatlista!J43</f>
        <v/>
      </c>
      <c r="I41" s="73" t="str">
        <f>Resultatlista!K43</f>
        <v/>
      </c>
      <c r="J41" s="84" t="str">
        <f>Resultatlista!N43</f>
        <v/>
      </c>
      <c r="K41" s="85" t="str">
        <f>Resultatlista!O43</f>
        <v/>
      </c>
      <c r="L41" s="83" t="str">
        <f>Resultatlista!P43</f>
        <v/>
      </c>
      <c r="M41" s="81" t="str">
        <f>Resultatlista!S43</f>
        <v/>
      </c>
      <c r="N41" s="74" t="str">
        <f>Resultatlista!T43</f>
        <v/>
      </c>
      <c r="O41" s="73" t="str">
        <f>Resultatlista!U43</f>
        <v/>
      </c>
      <c r="P41" s="84" t="str">
        <f>Resultatlista!X43</f>
        <v/>
      </c>
      <c r="Q41" s="85" t="str">
        <f>Resultatlista!Y43</f>
        <v/>
      </c>
    </row>
    <row r="42" spans="2:17" ht="21" customHeight="1">
      <c r="B42" s="88" t="str">
        <f>Resultatlista!B44</f>
        <v/>
      </c>
      <c r="C42" s="89" t="str">
        <f>Resultatlista!C44</f>
        <v/>
      </c>
      <c r="D42" s="14" t="str">
        <f>Resultatlista!D44</f>
        <v/>
      </c>
      <c r="E42" s="15" t="str">
        <f>Resultatlista!E44</f>
        <v/>
      </c>
      <c r="F42" s="83" t="str">
        <f>Resultatlista!F44</f>
        <v/>
      </c>
      <c r="G42" s="81" t="str">
        <f>Resultatlista!I44</f>
        <v/>
      </c>
      <c r="H42" s="74" t="str">
        <f>Resultatlista!J44</f>
        <v/>
      </c>
      <c r="I42" s="73" t="str">
        <f>Resultatlista!K44</f>
        <v/>
      </c>
      <c r="J42" s="84" t="str">
        <f>Resultatlista!N44</f>
        <v/>
      </c>
      <c r="K42" s="85" t="str">
        <f>Resultatlista!O44</f>
        <v/>
      </c>
      <c r="L42" s="83" t="str">
        <f>Resultatlista!P44</f>
        <v/>
      </c>
      <c r="M42" s="81" t="str">
        <f>Resultatlista!S44</f>
        <v/>
      </c>
      <c r="N42" s="74" t="str">
        <f>Resultatlista!T44</f>
        <v/>
      </c>
      <c r="O42" s="73" t="str">
        <f>Resultatlista!U44</f>
        <v/>
      </c>
      <c r="P42" s="84" t="str">
        <f>Resultatlista!X44</f>
        <v/>
      </c>
      <c r="Q42" s="85" t="str">
        <f>Resultatlista!Y44</f>
        <v/>
      </c>
    </row>
    <row r="43" spans="2:17" ht="21" customHeight="1">
      <c r="B43" s="88" t="str">
        <f>Resultatlista!B45</f>
        <v/>
      </c>
      <c r="C43" s="89" t="str">
        <f>Resultatlista!C45</f>
        <v/>
      </c>
      <c r="D43" s="14" t="str">
        <f>Resultatlista!D45</f>
        <v/>
      </c>
      <c r="E43" s="15" t="str">
        <f>Resultatlista!E45</f>
        <v/>
      </c>
      <c r="F43" s="83" t="str">
        <f>Resultatlista!F45</f>
        <v/>
      </c>
      <c r="G43" s="81" t="str">
        <f>Resultatlista!I45</f>
        <v/>
      </c>
      <c r="H43" s="74" t="str">
        <f>Resultatlista!J45</f>
        <v/>
      </c>
      <c r="I43" s="73" t="str">
        <f>Resultatlista!K45</f>
        <v/>
      </c>
      <c r="J43" s="84" t="str">
        <f>Resultatlista!N45</f>
        <v/>
      </c>
      <c r="K43" s="85" t="str">
        <f>Resultatlista!O45</f>
        <v/>
      </c>
      <c r="L43" s="83" t="str">
        <f>Resultatlista!P45</f>
        <v/>
      </c>
      <c r="M43" s="81" t="str">
        <f>Resultatlista!S45</f>
        <v/>
      </c>
      <c r="N43" s="74" t="str">
        <f>Resultatlista!T45</f>
        <v/>
      </c>
      <c r="O43" s="73" t="str">
        <f>Resultatlista!U45</f>
        <v/>
      </c>
      <c r="P43" s="84" t="str">
        <f>Resultatlista!X45</f>
        <v/>
      </c>
      <c r="Q43" s="85" t="str">
        <f>Resultatlista!Y45</f>
        <v/>
      </c>
    </row>
    <row r="44" spans="2:17" ht="21" customHeight="1">
      <c r="B44" s="88" t="str">
        <f>Resultatlista!B46</f>
        <v/>
      </c>
      <c r="C44" s="89" t="str">
        <f>Resultatlista!C46</f>
        <v/>
      </c>
      <c r="D44" s="14" t="str">
        <f>Resultatlista!D46</f>
        <v/>
      </c>
      <c r="E44" s="15" t="str">
        <f>Resultatlista!E46</f>
        <v/>
      </c>
      <c r="F44" s="83" t="str">
        <f>Resultatlista!F46</f>
        <v/>
      </c>
      <c r="G44" s="81" t="str">
        <f>Resultatlista!I46</f>
        <v/>
      </c>
      <c r="H44" s="74" t="str">
        <f>Resultatlista!J46</f>
        <v/>
      </c>
      <c r="I44" s="73" t="str">
        <f>Resultatlista!K46</f>
        <v/>
      </c>
      <c r="J44" s="84" t="str">
        <f>Resultatlista!N46</f>
        <v/>
      </c>
      <c r="K44" s="85" t="str">
        <f>Resultatlista!O46</f>
        <v/>
      </c>
      <c r="L44" s="83" t="str">
        <f>Resultatlista!P46</f>
        <v/>
      </c>
      <c r="M44" s="81" t="str">
        <f>Resultatlista!S46</f>
        <v/>
      </c>
      <c r="N44" s="74" t="str">
        <f>Resultatlista!T46</f>
        <v/>
      </c>
      <c r="O44" s="73" t="str">
        <f>Resultatlista!U46</f>
        <v/>
      </c>
      <c r="P44" s="84" t="str">
        <f>Resultatlista!X46</f>
        <v/>
      </c>
      <c r="Q44" s="85" t="str">
        <f>Resultatlista!Y46</f>
        <v/>
      </c>
    </row>
    <row r="45" spans="2:17" ht="21" customHeight="1">
      <c r="B45" s="88" t="str">
        <f>Resultatlista!B47</f>
        <v/>
      </c>
      <c r="C45" s="89" t="str">
        <f>Resultatlista!C47</f>
        <v/>
      </c>
      <c r="D45" s="14" t="str">
        <f>Resultatlista!D47</f>
        <v/>
      </c>
      <c r="E45" s="15" t="str">
        <f>Resultatlista!E47</f>
        <v/>
      </c>
      <c r="F45" s="83" t="str">
        <f>Resultatlista!F47</f>
        <v/>
      </c>
      <c r="G45" s="81" t="str">
        <f>Resultatlista!I47</f>
        <v/>
      </c>
      <c r="H45" s="74" t="str">
        <f>Resultatlista!J47</f>
        <v/>
      </c>
      <c r="I45" s="73" t="str">
        <f>Resultatlista!K47</f>
        <v/>
      </c>
      <c r="J45" s="84" t="str">
        <f>Resultatlista!N47</f>
        <v/>
      </c>
      <c r="K45" s="85" t="str">
        <f>Resultatlista!O47</f>
        <v/>
      </c>
      <c r="L45" s="83" t="str">
        <f>Resultatlista!P47</f>
        <v/>
      </c>
      <c r="M45" s="81" t="str">
        <f>Resultatlista!S47</f>
        <v/>
      </c>
      <c r="N45" s="74" t="str">
        <f>Resultatlista!T47</f>
        <v/>
      </c>
      <c r="O45" s="73" t="str">
        <f>Resultatlista!U47</f>
        <v/>
      </c>
      <c r="P45" s="84" t="str">
        <f>Resultatlista!X47</f>
        <v/>
      </c>
      <c r="Q45" s="85" t="str">
        <f>Resultatlista!Y47</f>
        <v/>
      </c>
    </row>
    <row r="46" spans="2:17" ht="21" customHeight="1">
      <c r="B46" s="88" t="str">
        <f>Resultatlista!B48</f>
        <v/>
      </c>
      <c r="C46" s="89" t="str">
        <f>Resultatlista!C48</f>
        <v/>
      </c>
      <c r="D46" s="14" t="str">
        <f>Resultatlista!D48</f>
        <v/>
      </c>
      <c r="E46" s="15" t="str">
        <f>Resultatlista!E48</f>
        <v/>
      </c>
      <c r="F46" s="83" t="str">
        <f>Resultatlista!F48</f>
        <v/>
      </c>
      <c r="G46" s="81" t="str">
        <f>Resultatlista!I48</f>
        <v/>
      </c>
      <c r="H46" s="74" t="str">
        <f>Resultatlista!J48</f>
        <v/>
      </c>
      <c r="I46" s="73" t="str">
        <f>Resultatlista!K48</f>
        <v/>
      </c>
      <c r="J46" s="84" t="str">
        <f>Resultatlista!N48</f>
        <v/>
      </c>
      <c r="K46" s="85" t="str">
        <f>Resultatlista!O48</f>
        <v/>
      </c>
      <c r="L46" s="83" t="str">
        <f>Resultatlista!P48</f>
        <v/>
      </c>
      <c r="M46" s="81" t="str">
        <f>Resultatlista!S48</f>
        <v/>
      </c>
      <c r="N46" s="74" t="str">
        <f>Resultatlista!T48</f>
        <v/>
      </c>
      <c r="O46" s="73" t="str">
        <f>Resultatlista!U48</f>
        <v/>
      </c>
      <c r="P46" s="84" t="str">
        <f>Resultatlista!X48</f>
        <v/>
      </c>
      <c r="Q46" s="85" t="str">
        <f>Resultatlista!Y48</f>
        <v/>
      </c>
    </row>
    <row r="47" spans="2:17" ht="21" customHeight="1">
      <c r="B47" s="88" t="str">
        <f>Resultatlista!B49</f>
        <v/>
      </c>
      <c r="C47" s="89" t="str">
        <f>Resultatlista!C49</f>
        <v/>
      </c>
      <c r="D47" s="14" t="str">
        <f>Resultatlista!D49</f>
        <v/>
      </c>
      <c r="E47" s="15" t="str">
        <f>Resultatlista!E49</f>
        <v/>
      </c>
      <c r="F47" s="83" t="str">
        <f>Resultatlista!F49</f>
        <v/>
      </c>
      <c r="G47" s="81" t="str">
        <f>Resultatlista!I49</f>
        <v/>
      </c>
      <c r="H47" s="74" t="str">
        <f>Resultatlista!J49</f>
        <v/>
      </c>
      <c r="I47" s="73" t="str">
        <f>Resultatlista!K49</f>
        <v/>
      </c>
      <c r="J47" s="84" t="str">
        <f>Resultatlista!N49</f>
        <v/>
      </c>
      <c r="K47" s="85" t="str">
        <f>Resultatlista!O49</f>
        <v/>
      </c>
      <c r="L47" s="83" t="str">
        <f>Resultatlista!P49</f>
        <v/>
      </c>
      <c r="M47" s="81" t="str">
        <f>Resultatlista!S49</f>
        <v/>
      </c>
      <c r="N47" s="74" t="str">
        <f>Resultatlista!T49</f>
        <v/>
      </c>
      <c r="O47" s="73" t="str">
        <f>Resultatlista!U49</f>
        <v/>
      </c>
      <c r="P47" s="84" t="str">
        <f>Resultatlista!X49</f>
        <v/>
      </c>
      <c r="Q47" s="85" t="str">
        <f>Resultatlista!Y49</f>
        <v/>
      </c>
    </row>
    <row r="48" spans="2:17" ht="21" customHeight="1">
      <c r="B48" s="88" t="str">
        <f>Resultatlista!B50</f>
        <v/>
      </c>
      <c r="C48" s="89" t="str">
        <f>Resultatlista!C50</f>
        <v/>
      </c>
      <c r="D48" s="14" t="str">
        <f>Resultatlista!D50</f>
        <v/>
      </c>
      <c r="E48" s="15" t="str">
        <f>Resultatlista!E50</f>
        <v/>
      </c>
      <c r="F48" s="83" t="str">
        <f>Resultatlista!F50</f>
        <v/>
      </c>
      <c r="G48" s="81" t="str">
        <f>Resultatlista!I50</f>
        <v/>
      </c>
      <c r="H48" s="74" t="str">
        <f>Resultatlista!J50</f>
        <v/>
      </c>
      <c r="I48" s="73" t="str">
        <f>Resultatlista!K50</f>
        <v/>
      </c>
      <c r="J48" s="84" t="str">
        <f>Resultatlista!N50</f>
        <v/>
      </c>
      <c r="K48" s="85" t="str">
        <f>Resultatlista!O50</f>
        <v/>
      </c>
      <c r="L48" s="83" t="str">
        <f>Resultatlista!P50</f>
        <v/>
      </c>
      <c r="M48" s="81" t="str">
        <f>Resultatlista!S50</f>
        <v/>
      </c>
      <c r="N48" s="74" t="str">
        <f>Resultatlista!T50</f>
        <v/>
      </c>
      <c r="O48" s="73" t="str">
        <f>Resultatlista!U50</f>
        <v/>
      </c>
      <c r="P48" s="84" t="str">
        <f>Resultatlista!X50</f>
        <v/>
      </c>
      <c r="Q48" s="85" t="str">
        <f>Resultatlista!Y50</f>
        <v/>
      </c>
    </row>
    <row r="49" spans="2:17" ht="21" customHeight="1">
      <c r="B49" s="88" t="str">
        <f>Resultatlista!B51</f>
        <v/>
      </c>
      <c r="C49" s="89" t="str">
        <f>Resultatlista!C51</f>
        <v/>
      </c>
      <c r="D49" s="14" t="str">
        <f>Resultatlista!D51</f>
        <v/>
      </c>
      <c r="E49" s="15" t="str">
        <f>Resultatlista!E51</f>
        <v/>
      </c>
      <c r="F49" s="83" t="str">
        <f>Resultatlista!F51</f>
        <v/>
      </c>
      <c r="G49" s="81" t="str">
        <f>Resultatlista!I51</f>
        <v/>
      </c>
      <c r="H49" s="74" t="str">
        <f>Resultatlista!J51</f>
        <v/>
      </c>
      <c r="I49" s="73" t="str">
        <f>Resultatlista!K51</f>
        <v/>
      </c>
      <c r="J49" s="84" t="str">
        <f>Resultatlista!N51</f>
        <v/>
      </c>
      <c r="K49" s="85" t="str">
        <f>Resultatlista!O51</f>
        <v/>
      </c>
      <c r="L49" s="83" t="str">
        <f>Resultatlista!P51</f>
        <v/>
      </c>
      <c r="M49" s="81" t="str">
        <f>Resultatlista!S51</f>
        <v/>
      </c>
      <c r="N49" s="74" t="str">
        <f>Resultatlista!T51</f>
        <v/>
      </c>
      <c r="O49" s="73" t="str">
        <f>Resultatlista!U51</f>
        <v/>
      </c>
      <c r="P49" s="84" t="str">
        <f>Resultatlista!X51</f>
        <v/>
      </c>
      <c r="Q49" s="85" t="str">
        <f>Resultatlista!Y51</f>
        <v/>
      </c>
    </row>
    <row r="50" spans="2:17" ht="21" customHeight="1">
      <c r="B50" s="88" t="str">
        <f>Resultatlista!B52</f>
        <v/>
      </c>
      <c r="C50" s="89" t="str">
        <f>Resultatlista!C52</f>
        <v/>
      </c>
      <c r="D50" s="14" t="str">
        <f>Resultatlista!D52</f>
        <v/>
      </c>
      <c r="E50" s="15" t="str">
        <f>Resultatlista!E52</f>
        <v/>
      </c>
      <c r="F50" s="83" t="str">
        <f>Resultatlista!F52</f>
        <v/>
      </c>
      <c r="G50" s="81" t="str">
        <f>Resultatlista!I52</f>
        <v/>
      </c>
      <c r="H50" s="74" t="str">
        <f>Resultatlista!J52</f>
        <v/>
      </c>
      <c r="I50" s="73" t="str">
        <f>Resultatlista!K52</f>
        <v/>
      </c>
      <c r="J50" s="84" t="str">
        <f>Resultatlista!N52</f>
        <v/>
      </c>
      <c r="K50" s="85" t="str">
        <f>Resultatlista!O52</f>
        <v/>
      </c>
      <c r="L50" s="83" t="str">
        <f>Resultatlista!P52</f>
        <v/>
      </c>
      <c r="M50" s="81" t="str">
        <f>Resultatlista!S52</f>
        <v/>
      </c>
      <c r="N50" s="74" t="str">
        <f>Resultatlista!T52</f>
        <v/>
      </c>
      <c r="O50" s="73" t="str">
        <f>Resultatlista!U52</f>
        <v/>
      </c>
      <c r="P50" s="84" t="str">
        <f>Resultatlista!X52</f>
        <v/>
      </c>
      <c r="Q50" s="85" t="str">
        <f>Resultatlista!Y52</f>
        <v/>
      </c>
    </row>
    <row r="51" spans="2:17" ht="21" customHeight="1">
      <c r="B51" s="88" t="str">
        <f>Resultatlista!B53</f>
        <v/>
      </c>
      <c r="C51" s="89" t="str">
        <f>Resultatlista!C53</f>
        <v/>
      </c>
      <c r="D51" s="14" t="str">
        <f>Resultatlista!D53</f>
        <v/>
      </c>
      <c r="E51" s="15" t="str">
        <f>Resultatlista!E53</f>
        <v/>
      </c>
      <c r="F51" s="83" t="str">
        <f>Resultatlista!F53</f>
        <v/>
      </c>
      <c r="G51" s="81" t="str">
        <f>Resultatlista!I53</f>
        <v/>
      </c>
      <c r="H51" s="74" t="str">
        <f>Resultatlista!J53</f>
        <v/>
      </c>
      <c r="I51" s="73" t="str">
        <f>Resultatlista!K53</f>
        <v/>
      </c>
      <c r="J51" s="84" t="str">
        <f>Resultatlista!N53</f>
        <v/>
      </c>
      <c r="K51" s="85" t="str">
        <f>Resultatlista!O53</f>
        <v/>
      </c>
      <c r="L51" s="83" t="str">
        <f>Resultatlista!P53</f>
        <v/>
      </c>
      <c r="M51" s="81" t="str">
        <f>Resultatlista!S53</f>
        <v/>
      </c>
      <c r="N51" s="74" t="str">
        <f>Resultatlista!T53</f>
        <v/>
      </c>
      <c r="O51" s="73" t="str">
        <f>Resultatlista!U53</f>
        <v/>
      </c>
      <c r="P51" s="84" t="str">
        <f>Resultatlista!X53</f>
        <v/>
      </c>
      <c r="Q51" s="85" t="str">
        <f>Resultatlista!Y53</f>
        <v/>
      </c>
    </row>
    <row r="52" spans="2:17" ht="21" customHeight="1">
      <c r="B52" s="88" t="str">
        <f>Resultatlista!B54</f>
        <v/>
      </c>
      <c r="C52" s="89" t="str">
        <f>Resultatlista!C54</f>
        <v/>
      </c>
      <c r="D52" s="14" t="str">
        <f>Resultatlista!D54</f>
        <v/>
      </c>
      <c r="E52" s="15" t="str">
        <f>Resultatlista!E54</f>
        <v/>
      </c>
      <c r="F52" s="83" t="str">
        <f>Resultatlista!F54</f>
        <v/>
      </c>
      <c r="G52" s="81" t="str">
        <f>Resultatlista!I54</f>
        <v/>
      </c>
      <c r="H52" s="74" t="str">
        <f>Resultatlista!J54</f>
        <v/>
      </c>
      <c r="I52" s="73" t="str">
        <f>Resultatlista!K54</f>
        <v/>
      </c>
      <c r="J52" s="84" t="str">
        <f>Resultatlista!N54</f>
        <v/>
      </c>
      <c r="K52" s="85" t="str">
        <f>Resultatlista!O54</f>
        <v/>
      </c>
      <c r="L52" s="83" t="str">
        <f>Resultatlista!P54</f>
        <v/>
      </c>
      <c r="M52" s="81" t="str">
        <f>Resultatlista!S54</f>
        <v/>
      </c>
      <c r="N52" s="74" t="str">
        <f>Resultatlista!T54</f>
        <v/>
      </c>
      <c r="O52" s="73" t="str">
        <f>Resultatlista!U54</f>
        <v/>
      </c>
      <c r="P52" s="84" t="str">
        <f>Resultatlista!X54</f>
        <v/>
      </c>
      <c r="Q52" s="85" t="str">
        <f>Resultatlista!Y54</f>
        <v/>
      </c>
    </row>
    <row r="53" spans="2:17" ht="21" customHeight="1">
      <c r="B53" s="88" t="str">
        <f>Resultatlista!B55</f>
        <v/>
      </c>
      <c r="C53" s="89" t="str">
        <f>Resultatlista!C55</f>
        <v/>
      </c>
      <c r="D53" s="14" t="str">
        <f>Resultatlista!D55</f>
        <v/>
      </c>
      <c r="E53" s="15" t="str">
        <f>Resultatlista!E55</f>
        <v/>
      </c>
      <c r="F53" s="83" t="str">
        <f>Resultatlista!F55</f>
        <v/>
      </c>
      <c r="G53" s="81" t="str">
        <f>Resultatlista!I55</f>
        <v/>
      </c>
      <c r="H53" s="74" t="str">
        <f>Resultatlista!J55</f>
        <v/>
      </c>
      <c r="I53" s="73" t="str">
        <f>Resultatlista!K55</f>
        <v/>
      </c>
      <c r="J53" s="84" t="str">
        <f>Resultatlista!N55</f>
        <v/>
      </c>
      <c r="K53" s="85" t="str">
        <f>Resultatlista!O55</f>
        <v/>
      </c>
      <c r="L53" s="83" t="str">
        <f>Resultatlista!P55</f>
        <v/>
      </c>
      <c r="M53" s="81" t="str">
        <f>Resultatlista!S55</f>
        <v/>
      </c>
      <c r="N53" s="74" t="str">
        <f>Resultatlista!T55</f>
        <v/>
      </c>
      <c r="O53" s="73" t="str">
        <f>Resultatlista!U55</f>
        <v/>
      </c>
      <c r="P53" s="84" t="str">
        <f>Resultatlista!X55</f>
        <v/>
      </c>
      <c r="Q53" s="85" t="str">
        <f>Resultatlista!Y55</f>
        <v/>
      </c>
    </row>
    <row r="54" spans="2:17" ht="21" customHeight="1">
      <c r="B54" s="88" t="str">
        <f>Resultatlista!B56</f>
        <v/>
      </c>
      <c r="C54" s="89" t="str">
        <f>Resultatlista!C56</f>
        <v/>
      </c>
      <c r="D54" s="14" t="str">
        <f>Resultatlista!D56</f>
        <v/>
      </c>
      <c r="E54" s="15" t="str">
        <f>Resultatlista!E56</f>
        <v/>
      </c>
      <c r="F54" s="83" t="str">
        <f>Resultatlista!F56</f>
        <v/>
      </c>
      <c r="G54" s="81" t="str">
        <f>Resultatlista!I56</f>
        <v/>
      </c>
      <c r="H54" s="74" t="str">
        <f>Resultatlista!J56</f>
        <v/>
      </c>
      <c r="I54" s="73" t="str">
        <f>Resultatlista!K56</f>
        <v/>
      </c>
      <c r="J54" s="84" t="str">
        <f>Resultatlista!N56</f>
        <v/>
      </c>
      <c r="K54" s="85" t="str">
        <f>Resultatlista!O56</f>
        <v/>
      </c>
      <c r="L54" s="83" t="str">
        <f>Resultatlista!P56</f>
        <v/>
      </c>
      <c r="M54" s="81" t="str">
        <f>Resultatlista!S56</f>
        <v/>
      </c>
      <c r="N54" s="74" t="str">
        <f>Resultatlista!T56</f>
        <v/>
      </c>
      <c r="O54" s="73" t="str">
        <f>Resultatlista!U56</f>
        <v/>
      </c>
      <c r="P54" s="84" t="str">
        <f>Resultatlista!X56</f>
        <v/>
      </c>
      <c r="Q54" s="85" t="str">
        <f>Resultatlista!Y56</f>
        <v/>
      </c>
    </row>
    <row r="55" spans="2:17" ht="21" customHeight="1">
      <c r="B55" s="88" t="str">
        <f>Resultatlista!B57</f>
        <v/>
      </c>
      <c r="C55" s="89" t="str">
        <f>Resultatlista!C57</f>
        <v/>
      </c>
      <c r="D55" s="14" t="str">
        <f>Resultatlista!D57</f>
        <v/>
      </c>
      <c r="E55" s="15" t="str">
        <f>Resultatlista!E57</f>
        <v/>
      </c>
      <c r="F55" s="83" t="str">
        <f>Resultatlista!F57</f>
        <v/>
      </c>
      <c r="G55" s="81" t="str">
        <f>Resultatlista!I57</f>
        <v/>
      </c>
      <c r="H55" s="74" t="str">
        <f>Resultatlista!J57</f>
        <v/>
      </c>
      <c r="I55" s="73" t="str">
        <f>Resultatlista!K57</f>
        <v/>
      </c>
      <c r="J55" s="84" t="str">
        <f>Resultatlista!N57</f>
        <v/>
      </c>
      <c r="K55" s="85" t="str">
        <f>Resultatlista!O57</f>
        <v/>
      </c>
      <c r="L55" s="83" t="str">
        <f>Resultatlista!P57</f>
        <v/>
      </c>
      <c r="M55" s="81" t="str">
        <f>Resultatlista!S57</f>
        <v/>
      </c>
      <c r="N55" s="74" t="str">
        <f>Resultatlista!T57</f>
        <v/>
      </c>
      <c r="O55" s="73" t="str">
        <f>Resultatlista!U57</f>
        <v/>
      </c>
      <c r="P55" s="84" t="str">
        <f>Resultatlista!X57</f>
        <v/>
      </c>
      <c r="Q55" s="85" t="str">
        <f>Resultatlista!Y57</f>
        <v/>
      </c>
    </row>
    <row r="56" spans="2:17" ht="21" customHeight="1">
      <c r="B56" s="88" t="str">
        <f>Resultatlista!B58</f>
        <v/>
      </c>
      <c r="C56" s="89" t="str">
        <f>Resultatlista!C58</f>
        <v/>
      </c>
      <c r="D56" s="14" t="str">
        <f>Resultatlista!D58</f>
        <v/>
      </c>
      <c r="E56" s="15" t="str">
        <f>Resultatlista!E58</f>
        <v/>
      </c>
      <c r="F56" s="83" t="str">
        <f>Resultatlista!F58</f>
        <v/>
      </c>
      <c r="G56" s="81" t="str">
        <f>Resultatlista!I58</f>
        <v/>
      </c>
      <c r="H56" s="74" t="str">
        <f>Resultatlista!J58</f>
        <v/>
      </c>
      <c r="I56" s="73" t="str">
        <f>Resultatlista!K58</f>
        <v/>
      </c>
      <c r="J56" s="84" t="str">
        <f>Resultatlista!N58</f>
        <v/>
      </c>
      <c r="K56" s="85" t="str">
        <f>Resultatlista!O58</f>
        <v/>
      </c>
      <c r="L56" s="83" t="str">
        <f>Resultatlista!P58</f>
        <v/>
      </c>
      <c r="M56" s="81" t="str">
        <f>Resultatlista!S58</f>
        <v/>
      </c>
      <c r="N56" s="74" t="str">
        <f>Resultatlista!T58</f>
        <v/>
      </c>
      <c r="O56" s="73" t="str">
        <f>Resultatlista!U58</f>
        <v/>
      </c>
      <c r="P56" s="84" t="str">
        <f>Resultatlista!X58</f>
        <v/>
      </c>
      <c r="Q56" s="85" t="str">
        <f>Resultatlista!Y58</f>
        <v/>
      </c>
    </row>
    <row r="57" spans="2:17" ht="21" customHeight="1">
      <c r="B57" s="88" t="str">
        <f>Resultatlista!B59</f>
        <v/>
      </c>
      <c r="C57" s="89" t="str">
        <f>Resultatlista!C59</f>
        <v/>
      </c>
      <c r="D57" s="14" t="str">
        <f>Resultatlista!D59</f>
        <v/>
      </c>
      <c r="E57" s="15" t="str">
        <f>Resultatlista!E59</f>
        <v/>
      </c>
      <c r="F57" s="83" t="str">
        <f>Resultatlista!F59</f>
        <v/>
      </c>
      <c r="G57" s="81" t="str">
        <f>Resultatlista!I59</f>
        <v/>
      </c>
      <c r="H57" s="74" t="str">
        <f>Resultatlista!J59</f>
        <v/>
      </c>
      <c r="I57" s="73" t="str">
        <f>Resultatlista!K59</f>
        <v/>
      </c>
      <c r="J57" s="84" t="str">
        <f>Resultatlista!N59</f>
        <v/>
      </c>
      <c r="K57" s="85" t="str">
        <f>Resultatlista!O59</f>
        <v/>
      </c>
      <c r="L57" s="83" t="str">
        <f>Resultatlista!P59</f>
        <v/>
      </c>
      <c r="M57" s="81" t="str">
        <f>Resultatlista!S59</f>
        <v/>
      </c>
      <c r="N57" s="74" t="str">
        <f>Resultatlista!T59</f>
        <v/>
      </c>
      <c r="O57" s="73" t="str">
        <f>Resultatlista!U59</f>
        <v/>
      </c>
      <c r="P57" s="84" t="str">
        <f>Resultatlista!X59</f>
        <v/>
      </c>
      <c r="Q57" s="85" t="str">
        <f>Resultatlista!Y59</f>
        <v/>
      </c>
    </row>
    <row r="58" spans="2:17" ht="21" customHeight="1"/>
    <row r="59" spans="2:17" ht="21" customHeight="1"/>
    <row r="60" spans="2:17" ht="21" customHeight="1"/>
  </sheetData>
  <sheetProtection selectLockedCells="1"/>
  <mergeCells count="7">
    <mergeCell ref="O6:Q6"/>
    <mergeCell ref="B6:C6"/>
    <mergeCell ref="D6:D7"/>
    <mergeCell ref="E6:E7"/>
    <mergeCell ref="F6:H6"/>
    <mergeCell ref="I6:K6"/>
    <mergeCell ref="L6:N6"/>
  </mergeCells>
  <conditionalFormatting sqref="B8:B57">
    <cfRule type="cellIs" dxfId="3" priority="127" operator="lessThan">
      <formula>0.0001</formula>
    </cfRule>
    <cfRule type="cellIs" dxfId="2" priority="128" operator="lessThan">
      <formula>0.00000001</formula>
    </cfRule>
  </conditionalFormatting>
  <conditionalFormatting sqref="C8:C57">
    <cfRule type="cellIs" dxfId="1" priority="1" operator="lessThan">
      <formula>0.0001</formula>
    </cfRule>
    <cfRule type="cellIs" dxfId="0" priority="2" operator="lessThan">
      <formula>0.00000001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85" orientation="landscape" r:id="rId1"/>
  <headerFooter>
    <oddFooter>&amp;C&amp;"-,Fet"&amp;9&amp;P av &amp;N</oddFooter>
  </headerFooter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9">
    <tabColor theme="1"/>
  </sheetPr>
  <dimension ref="A1:AF69"/>
  <sheetViews>
    <sheetView zoomScale="110" zoomScaleNormal="110" workbookViewId="0">
      <pane ySplit="2" topLeftCell="A3" activePane="bottomLeft" state="frozenSplit"/>
      <selection pane="bottomLeft" activeCell="G20" sqref="G20"/>
    </sheetView>
  </sheetViews>
  <sheetFormatPr defaultColWidth="9.140625" defaultRowHeight="15"/>
  <cols>
    <col min="1" max="1" width="5.85546875" style="100" customWidth="1"/>
    <col min="2" max="2" width="4.140625" style="100" bestFit="1" customWidth="1"/>
    <col min="3" max="3" width="4.85546875" style="107" customWidth="1"/>
    <col min="4" max="4" width="8.28515625" style="107" customWidth="1"/>
    <col min="5" max="5" width="13.7109375" style="107" customWidth="1"/>
    <col min="6" max="6" width="8.5703125" style="107" customWidth="1"/>
    <col min="7" max="14" width="9.140625" style="107"/>
    <col min="15" max="32" width="9.140625" style="100"/>
    <col min="33" max="16384" width="9.140625" style="107"/>
  </cols>
  <sheetData>
    <row r="1" spans="2:17" s="100" customFormat="1"/>
    <row r="2" spans="2:17" s="100" customFormat="1" ht="18.75">
      <c r="C2" s="101" t="s">
        <v>40</v>
      </c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</row>
    <row r="3" spans="2:17" s="100" customFormat="1"/>
    <row r="4" spans="2:17" s="103" customFormat="1" ht="16.5">
      <c r="B4" s="104" t="s">
        <v>39</v>
      </c>
      <c r="C4" s="105" t="s">
        <v>31</v>
      </c>
    </row>
    <row r="5" spans="2:17">
      <c r="C5" s="106" t="s">
        <v>32</v>
      </c>
      <c r="D5" s="100"/>
      <c r="E5" s="100"/>
      <c r="F5" s="100"/>
      <c r="G5" s="501"/>
      <c r="H5" s="502"/>
      <c r="I5" s="113" t="s">
        <v>44</v>
      </c>
      <c r="J5" s="100"/>
      <c r="K5" s="100"/>
      <c r="L5" s="100"/>
      <c r="M5" s="100"/>
      <c r="N5" s="100"/>
    </row>
    <row r="6" spans="2:17">
      <c r="C6" s="106" t="s">
        <v>33</v>
      </c>
      <c r="D6" s="100"/>
      <c r="E6" s="100"/>
      <c r="F6" s="100"/>
      <c r="G6" s="501"/>
      <c r="H6" s="502"/>
      <c r="I6" s="113" t="s">
        <v>45</v>
      </c>
      <c r="J6" s="100"/>
      <c r="K6" s="100"/>
      <c r="L6" s="100"/>
      <c r="M6" s="100"/>
      <c r="N6" s="100"/>
    </row>
    <row r="7" spans="2:17">
      <c r="C7" s="106" t="s">
        <v>34</v>
      </c>
      <c r="D7" s="100"/>
      <c r="E7" s="100"/>
      <c r="F7" s="100"/>
      <c r="G7" s="503"/>
      <c r="H7" s="504"/>
      <c r="I7" s="113" t="s">
        <v>47</v>
      </c>
      <c r="J7" s="100"/>
      <c r="K7" s="100"/>
      <c r="L7" s="100"/>
      <c r="M7" s="100"/>
      <c r="N7" s="100"/>
    </row>
    <row r="8" spans="2:17">
      <c r="C8" s="106" t="s">
        <v>35</v>
      </c>
      <c r="D8" s="100"/>
      <c r="E8" s="100"/>
      <c r="F8" s="100"/>
      <c r="G8" s="501"/>
      <c r="H8" s="502"/>
      <c r="I8" s="113" t="s">
        <v>76</v>
      </c>
      <c r="J8" s="100"/>
      <c r="K8" s="100"/>
      <c r="L8" s="100"/>
      <c r="M8" s="100"/>
      <c r="N8" s="108"/>
    </row>
    <row r="9" spans="2:17">
      <c r="C9" s="106" t="s">
        <v>38</v>
      </c>
      <c r="D9" s="100"/>
      <c r="E9" s="100"/>
      <c r="F9" s="100"/>
      <c r="G9" s="501"/>
      <c r="H9" s="502"/>
      <c r="I9" s="113" t="s">
        <v>48</v>
      </c>
      <c r="J9" s="100"/>
      <c r="K9" s="100"/>
      <c r="L9" s="100"/>
      <c r="M9" s="100"/>
      <c r="N9" s="108"/>
    </row>
    <row r="10" spans="2:17"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</row>
    <row r="11" spans="2:17"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</row>
    <row r="12" spans="2:17" ht="16.5">
      <c r="B12" s="104" t="s">
        <v>39</v>
      </c>
      <c r="C12" s="105" t="s">
        <v>70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Q12" s="109"/>
    </row>
    <row r="13" spans="2:17">
      <c r="C13" s="100" t="s">
        <v>65</v>
      </c>
      <c r="D13" s="507" t="s">
        <v>72</v>
      </c>
      <c r="E13" s="508"/>
      <c r="F13" s="509"/>
      <c r="G13" s="509"/>
      <c r="H13" s="510"/>
      <c r="I13" s="113" t="s">
        <v>69</v>
      </c>
      <c r="J13" s="100"/>
      <c r="K13" s="100"/>
      <c r="L13" s="100"/>
      <c r="M13" s="100"/>
      <c r="N13" s="100"/>
    </row>
    <row r="14" spans="2:17">
      <c r="C14" s="100" t="s">
        <v>66</v>
      </c>
      <c r="D14" s="507" t="s">
        <v>72</v>
      </c>
      <c r="E14" s="508"/>
      <c r="F14" s="509"/>
      <c r="G14" s="509"/>
      <c r="H14" s="510"/>
      <c r="I14" s="113" t="s">
        <v>69</v>
      </c>
      <c r="J14" s="100"/>
      <c r="K14" s="100"/>
      <c r="L14" s="100"/>
      <c r="M14" s="100"/>
      <c r="N14" s="100"/>
    </row>
    <row r="15" spans="2:17">
      <c r="C15" s="100" t="s">
        <v>67</v>
      </c>
      <c r="D15" s="507" t="s">
        <v>72</v>
      </c>
      <c r="E15" s="508"/>
      <c r="F15" s="509"/>
      <c r="G15" s="509"/>
      <c r="H15" s="510"/>
      <c r="I15" s="113" t="s">
        <v>69</v>
      </c>
      <c r="J15" s="100"/>
      <c r="K15" s="100"/>
      <c r="L15" s="100"/>
      <c r="M15" s="100"/>
      <c r="N15" s="100"/>
    </row>
    <row r="16" spans="2:17">
      <c r="C16" s="100" t="s">
        <v>68</v>
      </c>
      <c r="D16" s="507" t="s">
        <v>72</v>
      </c>
      <c r="E16" s="508"/>
      <c r="F16" s="509"/>
      <c r="G16" s="509"/>
      <c r="H16" s="510"/>
      <c r="I16" s="113" t="s">
        <v>69</v>
      </c>
      <c r="J16" s="100"/>
      <c r="K16" s="100"/>
      <c r="L16" s="100"/>
      <c r="M16" s="100"/>
      <c r="N16" s="100"/>
    </row>
    <row r="17" spans="2:17">
      <c r="C17" s="100"/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</row>
    <row r="18" spans="2:17" ht="16.5">
      <c r="B18" s="104" t="s">
        <v>39</v>
      </c>
      <c r="C18" s="105" t="s">
        <v>36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Q18" s="110"/>
    </row>
    <row r="19" spans="2:17">
      <c r="C19" s="100" t="s">
        <v>73</v>
      </c>
      <c r="D19" s="100"/>
      <c r="E19" s="100"/>
      <c r="F19" s="100"/>
      <c r="G19" s="112"/>
      <c r="H19" s="113" t="s">
        <v>46</v>
      </c>
      <c r="I19" s="100"/>
      <c r="J19" s="100"/>
      <c r="K19" s="100"/>
      <c r="L19" s="100"/>
      <c r="M19" s="100"/>
      <c r="N19" s="100"/>
    </row>
    <row r="20" spans="2:17">
      <c r="C20" s="100" t="s">
        <v>37</v>
      </c>
      <c r="D20" s="100"/>
      <c r="E20" s="100"/>
      <c r="F20" s="100"/>
      <c r="G20" s="112"/>
      <c r="H20" s="113" t="s">
        <v>46</v>
      </c>
      <c r="I20" s="100"/>
      <c r="J20" s="100"/>
      <c r="K20" s="100"/>
      <c r="L20" s="100"/>
      <c r="M20" s="100"/>
      <c r="N20" s="100"/>
    </row>
    <row r="21" spans="2:17">
      <c r="C21" s="100"/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</row>
    <row r="22" spans="2:17" ht="16.5">
      <c r="B22" s="104" t="s">
        <v>39</v>
      </c>
      <c r="C22" s="105" t="s">
        <v>49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</row>
    <row r="23" spans="2:17">
      <c r="C23" s="100"/>
      <c r="D23" s="180" t="str">
        <f>Seniorer</f>
        <v>Redskap</v>
      </c>
      <c r="E23" s="100"/>
      <c r="F23" s="100"/>
      <c r="G23" s="111" t="str">
        <f>D14</f>
        <v>Redskap</v>
      </c>
      <c r="H23" s="100"/>
      <c r="I23" s="100"/>
      <c r="J23" s="111" t="str">
        <f>D15</f>
        <v>Redskap</v>
      </c>
      <c r="K23" s="100"/>
      <c r="L23" s="100"/>
      <c r="M23" s="111" t="str">
        <f>D16</f>
        <v>Redskap</v>
      </c>
      <c r="N23" s="100"/>
    </row>
    <row r="24" spans="2:17">
      <c r="C24" s="100" t="s">
        <v>3</v>
      </c>
      <c r="D24" s="505"/>
      <c r="E24" s="506"/>
      <c r="F24" s="100"/>
      <c r="G24" s="505"/>
      <c r="H24" s="506"/>
      <c r="I24" s="100"/>
      <c r="J24" s="505"/>
      <c r="K24" s="506"/>
      <c r="L24" s="100"/>
      <c r="M24" s="505"/>
      <c r="N24" s="506"/>
    </row>
    <row r="25" spans="2:17">
      <c r="C25" s="100" t="s">
        <v>4</v>
      </c>
      <c r="D25" s="505"/>
      <c r="E25" s="506"/>
      <c r="F25" s="100"/>
      <c r="G25" s="505"/>
      <c r="H25" s="506"/>
      <c r="I25" s="100"/>
      <c r="J25" s="505"/>
      <c r="K25" s="506"/>
      <c r="L25" s="100"/>
      <c r="M25" s="505"/>
      <c r="N25" s="506"/>
    </row>
    <row r="26" spans="2:17">
      <c r="C26" s="100" t="s">
        <v>5</v>
      </c>
      <c r="D26" s="505"/>
      <c r="E26" s="506"/>
      <c r="F26" s="100"/>
      <c r="G26" s="505"/>
      <c r="H26" s="506"/>
      <c r="I26" s="100"/>
      <c r="J26" s="505"/>
      <c r="K26" s="506"/>
      <c r="L26" s="100"/>
      <c r="M26" s="505"/>
      <c r="N26" s="506"/>
    </row>
    <row r="27" spans="2:17">
      <c r="C27" s="100" t="s">
        <v>6</v>
      </c>
      <c r="D27" s="505"/>
      <c r="E27" s="506"/>
      <c r="F27" s="100"/>
      <c r="G27" s="505"/>
      <c r="H27" s="506"/>
      <c r="I27" s="100"/>
      <c r="J27" s="505"/>
      <c r="K27" s="506"/>
      <c r="L27" s="100"/>
      <c r="M27" s="505"/>
      <c r="N27" s="506"/>
    </row>
    <row r="28" spans="2:17" s="100" customFormat="1"/>
    <row r="29" spans="2:17">
      <c r="C29" s="100" t="s">
        <v>7</v>
      </c>
      <c r="D29" s="505"/>
      <c r="E29" s="506"/>
      <c r="F29" s="100"/>
      <c r="G29" s="505"/>
      <c r="H29" s="506"/>
      <c r="I29" s="100"/>
      <c r="J29" s="505"/>
      <c r="K29" s="506"/>
      <c r="L29" s="100"/>
      <c r="M29" s="505"/>
      <c r="N29" s="506"/>
    </row>
    <row r="30" spans="2:17">
      <c r="C30" s="100" t="s">
        <v>8</v>
      </c>
      <c r="D30" s="505"/>
      <c r="E30" s="506"/>
      <c r="F30" s="100"/>
      <c r="G30" s="505"/>
      <c r="H30" s="506"/>
      <c r="I30" s="100"/>
      <c r="J30" s="505"/>
      <c r="K30" s="506"/>
      <c r="L30" s="100"/>
      <c r="M30" s="505"/>
      <c r="N30" s="506"/>
    </row>
    <row r="31" spans="2:17">
      <c r="C31" s="100" t="s">
        <v>9</v>
      </c>
      <c r="D31" s="505"/>
      <c r="E31" s="506"/>
      <c r="F31" s="100"/>
      <c r="G31" s="505"/>
      <c r="H31" s="506"/>
      <c r="I31" s="100"/>
      <c r="J31" s="505"/>
      <c r="K31" s="506"/>
      <c r="L31" s="100"/>
      <c r="M31" s="505"/>
      <c r="N31" s="506"/>
    </row>
    <row r="32" spans="2:17">
      <c r="C32" s="100" t="s">
        <v>10</v>
      </c>
      <c r="D32" s="505"/>
      <c r="E32" s="506"/>
      <c r="F32" s="100"/>
      <c r="G32" s="505"/>
      <c r="H32" s="506"/>
      <c r="I32" s="100"/>
      <c r="J32" s="505"/>
      <c r="K32" s="506"/>
      <c r="L32" s="100"/>
      <c r="M32" s="505"/>
      <c r="N32" s="506"/>
    </row>
    <row r="33" s="100" customFormat="1" ht="8.4499999999999993" customHeight="1"/>
    <row r="34" s="100" customFormat="1"/>
    <row r="35" s="100" customFormat="1"/>
    <row r="36" s="100" customFormat="1"/>
    <row r="37" s="100" customFormat="1"/>
    <row r="38" s="100" customFormat="1"/>
    <row r="39" s="100" customFormat="1"/>
    <row r="40" s="100" customFormat="1"/>
    <row r="41" s="100" customFormat="1"/>
    <row r="42" s="100" customFormat="1"/>
    <row r="43" s="100" customFormat="1"/>
    <row r="44" s="100" customFormat="1"/>
    <row r="45" s="100" customFormat="1"/>
    <row r="46" s="100" customFormat="1"/>
    <row r="47" s="100" customFormat="1"/>
    <row r="48" s="100" customFormat="1"/>
    <row r="49" s="100" customFormat="1"/>
    <row r="50" s="100" customFormat="1"/>
    <row r="51" s="100" customFormat="1"/>
    <row r="52" s="100" customFormat="1"/>
    <row r="53" s="100" customFormat="1"/>
    <row r="54" s="100" customFormat="1"/>
    <row r="55" s="100" customFormat="1"/>
    <row r="56" s="100" customFormat="1"/>
    <row r="57" s="100" customFormat="1"/>
    <row r="58" s="100" customFormat="1"/>
    <row r="59" s="100" customFormat="1"/>
    <row r="60" s="100" customFormat="1"/>
    <row r="61" s="100" customFormat="1"/>
    <row r="62" s="100" customFormat="1"/>
    <row r="63" s="100" customFormat="1"/>
    <row r="64" s="100" customFormat="1"/>
    <row r="65" s="100" customFormat="1"/>
    <row r="66" s="100" customFormat="1"/>
    <row r="67" s="100" customFormat="1"/>
    <row r="68" s="100" customFormat="1"/>
    <row r="69" s="100" customFormat="1"/>
  </sheetData>
  <sheetProtection password="F57F" sheet="1" objects="1" scenarios="1" selectLockedCells="1"/>
  <dataConsolidate/>
  <mergeCells count="41">
    <mergeCell ref="D13:H13"/>
    <mergeCell ref="D14:H14"/>
    <mergeCell ref="D15:H15"/>
    <mergeCell ref="D16:H16"/>
    <mergeCell ref="J31:K31"/>
    <mergeCell ref="J32:K32"/>
    <mergeCell ref="M24:N24"/>
    <mergeCell ref="M25:N25"/>
    <mergeCell ref="M26:N26"/>
    <mergeCell ref="M27:N27"/>
    <mergeCell ref="M29:N29"/>
    <mergeCell ref="M30:N30"/>
    <mergeCell ref="M31:N31"/>
    <mergeCell ref="M32:N32"/>
    <mergeCell ref="J24:K24"/>
    <mergeCell ref="J25:K25"/>
    <mergeCell ref="J26:K26"/>
    <mergeCell ref="J27:K27"/>
    <mergeCell ref="J29:K29"/>
    <mergeCell ref="J30:K30"/>
    <mergeCell ref="D32:E32"/>
    <mergeCell ref="G24:H24"/>
    <mergeCell ref="G25:H25"/>
    <mergeCell ref="G26:H26"/>
    <mergeCell ref="G27:H27"/>
    <mergeCell ref="G29:H29"/>
    <mergeCell ref="G30:H30"/>
    <mergeCell ref="G31:H31"/>
    <mergeCell ref="G32:H32"/>
    <mergeCell ref="D25:E25"/>
    <mergeCell ref="D26:E26"/>
    <mergeCell ref="D27:E27"/>
    <mergeCell ref="D29:E29"/>
    <mergeCell ref="D30:E30"/>
    <mergeCell ref="D31:E31"/>
    <mergeCell ref="D24:E24"/>
    <mergeCell ref="G5:H5"/>
    <mergeCell ref="G6:H6"/>
    <mergeCell ref="G7:H7"/>
    <mergeCell ref="G8:H8"/>
    <mergeCell ref="G9:H9"/>
  </mergeCells>
  <pageMargins left="0.7" right="0.7" top="0.75" bottom="0.75" header="0.3" footer="0.3"/>
  <pageSetup paperSize="9" orientation="landscape" r:id="rId1"/>
  <customProperties>
    <customPr name="_pios_id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'Hemliga Arne'!$J$3:$J$10</xm:f>
          </x14:formula1>
          <xm:sqref>D13:H16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16</vt:i4>
      </vt:variant>
    </vt:vector>
  </HeadingPairs>
  <TitlesOfParts>
    <vt:vector size="27" baseType="lpstr">
      <vt:lpstr>Start</vt:lpstr>
      <vt:lpstr>Instruktioner</vt:lpstr>
      <vt:lpstr>Förklaring enl CoP 2017</vt:lpstr>
      <vt:lpstr>GP</vt:lpstr>
      <vt:lpstr>Resultatlista</vt:lpstr>
      <vt:lpstr>Publikprotokoll</vt:lpstr>
      <vt:lpstr>Lagresultat</vt:lpstr>
      <vt:lpstr>Projektorproj.</vt:lpstr>
      <vt:lpstr>Villkor</vt:lpstr>
      <vt:lpstr>Hemliga Arne</vt:lpstr>
      <vt:lpstr>xxx</vt:lpstr>
      <vt:lpstr>'Hemliga Arne'!_2_a</vt:lpstr>
      <vt:lpstr>GP!Print_Area</vt:lpstr>
      <vt:lpstr>Instruktioner!Print_Area</vt:lpstr>
      <vt:lpstr>Lagresultat!Print_Area</vt:lpstr>
      <vt:lpstr>Projektorproj.!Print_Area</vt:lpstr>
      <vt:lpstr>Publikprotokoll!Print_Area</vt:lpstr>
      <vt:lpstr>Resultatlista!Print_Area</vt:lpstr>
      <vt:lpstr>Start!Print_Area</vt:lpstr>
      <vt:lpstr>Villkor!Print_Area</vt:lpstr>
      <vt:lpstr>xxx!Print_Area</vt:lpstr>
      <vt:lpstr>GP!Print_Titles</vt:lpstr>
      <vt:lpstr>Projektorproj.!Print_Titles</vt:lpstr>
      <vt:lpstr>Publikprotokoll!Print_Titles</vt:lpstr>
      <vt:lpstr>Resultatlista!Print_Titles</vt:lpstr>
      <vt:lpstr>xxx!Print_Titles</vt:lpstr>
      <vt:lpstr>Seniorer</vt:lpstr>
    </vt:vector>
  </TitlesOfParts>
  <Company>Riksidrottsförbundet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Ulf Andersson (Gymnastik)</dc:creator>
  <cp:lastModifiedBy>Martensson Gitte</cp:lastModifiedBy>
  <cp:lastPrinted>2015-01-28T10:57:24Z</cp:lastPrinted>
  <dcterms:created xsi:type="dcterms:W3CDTF">2013-01-29T08:35:34Z</dcterms:created>
  <dcterms:modified xsi:type="dcterms:W3CDTF">2018-04-26T12:03:08Z</dcterms:modified>
</cp:coreProperties>
</file>